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Filesv\ディスク管理\03_MG\2024\M02_A級\M01_中部マーケティング会議\動員・申込受付、終了対応\申込受付のお知らせ\"/>
    </mc:Choice>
  </mc:AlternateContent>
  <xr:revisionPtr revIDLastSave="0" documentId="13_ncr:1_{FADB3EF6-7D23-4004-B6B7-FA7029343F06}" xr6:coauthVersionLast="47" xr6:coauthVersionMax="47" xr10:uidLastSave="{00000000-0000-0000-0000-000000000000}"/>
  <bookViews>
    <workbookView xWindow="-90" yWindow="-16320" windowWidth="29040" windowHeight="15720" xr2:uid="{00000000-000D-0000-FFFF-FFFF00000000}"/>
  </bookViews>
  <sheets>
    <sheet name="参加申込書（第55回中部マーケティング会議）" sheetId="2" r:id="rId1"/>
    <sheet name="リスト" sheetId="3" state="hidden" r:id="rId2"/>
    <sheet name="スパイラル連携用" sheetId="5" state="hidden" r:id="rId3"/>
  </sheets>
  <definedNames>
    <definedName name="_xlnm.Print_Area" localSheetId="0">'参加申込書（第55回中部マーケティング会議）'!$A$1:$N$59</definedName>
    <definedName name="_xlnm.Print_Titles" localSheetId="0">'参加申込書（第55回中部マーケティング会議）'!$18:$19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5" l="1"/>
  <c r="BP2" i="5"/>
  <c r="M2" i="5"/>
  <c r="AJ4" i="5" l="1"/>
  <c r="AJ2" i="5"/>
  <c r="AZ3" i="5"/>
  <c r="AZ4" i="5"/>
  <c r="AZ5" i="5"/>
  <c r="AZ6" i="5"/>
  <c r="AZ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BL2" i="5"/>
  <c r="Z2" i="5"/>
  <c r="P25" i="5"/>
  <c r="P32" i="5"/>
  <c r="P2" i="5"/>
  <c r="T40" i="5"/>
  <c r="U10" i="5"/>
  <c r="U24" i="5"/>
  <c r="T8" i="5"/>
  <c r="T37" i="5"/>
  <c r="U20" i="5"/>
  <c r="T12" i="5"/>
  <c r="U21" i="5"/>
  <c r="T33" i="5"/>
  <c r="P33" i="5"/>
  <c r="P40" i="5"/>
  <c r="P12" i="5"/>
  <c r="T29" i="5"/>
  <c r="T41" i="5"/>
  <c r="T14" i="5"/>
  <c r="T9" i="5"/>
  <c r="T18" i="5"/>
  <c r="T17" i="5"/>
  <c r="U37" i="5"/>
  <c r="T27" i="5"/>
  <c r="P18" i="5"/>
  <c r="U26" i="5"/>
  <c r="T11" i="5"/>
  <c r="P20" i="5"/>
  <c r="U19" i="5"/>
  <c r="U40" i="5"/>
  <c r="U9" i="5"/>
  <c r="U29" i="5"/>
  <c r="P5" i="5"/>
  <c r="P11" i="5"/>
  <c r="P7" i="5"/>
  <c r="T36" i="5"/>
  <c r="U18" i="5"/>
  <c r="U33" i="5"/>
  <c r="T4" i="5"/>
  <c r="T32" i="5"/>
  <c r="U38" i="5"/>
  <c r="T34" i="5"/>
  <c r="P34" i="5"/>
  <c r="P41" i="5"/>
  <c r="P37" i="5"/>
  <c r="T26" i="5"/>
  <c r="U14" i="5"/>
  <c r="U22" i="5"/>
  <c r="U34" i="5"/>
  <c r="T21" i="5"/>
  <c r="T39" i="5"/>
  <c r="T24" i="5"/>
  <c r="P23" i="5"/>
  <c r="P13" i="5"/>
  <c r="P19" i="5"/>
  <c r="T19" i="5"/>
  <c r="U7" i="5"/>
  <c r="U11" i="5"/>
  <c r="U23" i="5"/>
  <c r="T5" i="5"/>
  <c r="T23" i="5"/>
  <c r="U36" i="5"/>
  <c r="T35" i="5"/>
  <c r="U31" i="5"/>
  <c r="U8" i="5"/>
  <c r="P30" i="5"/>
  <c r="U28" i="5"/>
  <c r="U13" i="5"/>
  <c r="P35" i="5"/>
  <c r="P4" i="5"/>
  <c r="T10" i="5"/>
  <c r="P36" i="5"/>
  <c r="P22" i="5"/>
  <c r="T13" i="5"/>
  <c r="U12" i="5"/>
  <c r="P26" i="5"/>
  <c r="P28" i="5"/>
  <c r="T28" i="5"/>
  <c r="U25" i="5"/>
  <c r="P10" i="5"/>
  <c r="P31" i="5"/>
  <c r="P14" i="5"/>
  <c r="U15" i="5"/>
  <c r="U27" i="5"/>
  <c r="T7" i="5"/>
  <c r="T25" i="5"/>
  <c r="U35" i="5"/>
  <c r="T3" i="5"/>
  <c r="T2" i="5"/>
  <c r="P29" i="5"/>
  <c r="P15" i="5"/>
  <c r="P3" i="5"/>
  <c r="U4" i="5"/>
  <c r="U16" i="5"/>
  <c r="U32" i="5"/>
  <c r="T6" i="5"/>
  <c r="T30" i="5"/>
  <c r="U39" i="5"/>
  <c r="U2" i="5"/>
  <c r="P21" i="5"/>
  <c r="P24" i="5"/>
  <c r="P6" i="5"/>
  <c r="P16" i="5"/>
  <c r="U5" i="5"/>
  <c r="T20" i="5"/>
  <c r="T16" i="5"/>
  <c r="P17" i="5"/>
  <c r="P38" i="5"/>
  <c r="P9" i="5"/>
  <c r="U6" i="5"/>
  <c r="U30" i="5"/>
  <c r="T15" i="5"/>
  <c r="P8" i="5"/>
  <c r="T38" i="5"/>
  <c r="U17" i="5"/>
  <c r="T22" i="5"/>
  <c r="P39" i="5"/>
  <c r="T31" i="5"/>
  <c r="U41" i="5"/>
  <c r="P27" i="5"/>
  <c r="U3" i="5"/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2" i="5"/>
  <c r="BT4" i="5"/>
  <c r="BT5" i="5" s="1"/>
  <c r="BT6" i="5" s="1"/>
  <c r="BT7" i="5" s="1"/>
  <c r="BT8" i="5" s="1"/>
  <c r="BT9" i="5" s="1"/>
  <c r="BT10" i="5" s="1"/>
  <c r="BT11" i="5" s="1"/>
  <c r="BT12" i="5" s="1"/>
  <c r="BT13" i="5" s="1"/>
  <c r="BT14" i="5" s="1"/>
  <c r="BT15" i="5" s="1"/>
  <c r="BT16" i="5" s="1"/>
  <c r="BT17" i="5" s="1"/>
  <c r="BT18" i="5" s="1"/>
  <c r="BT19" i="5" s="1"/>
  <c r="BT20" i="5" s="1"/>
  <c r="BT21" i="5" s="1"/>
  <c r="BT22" i="5" s="1"/>
  <c r="BT23" i="5" s="1"/>
  <c r="BT24" i="5" s="1"/>
  <c r="BT25" i="5" s="1"/>
  <c r="BT26" i="5" s="1"/>
  <c r="BT27" i="5" s="1"/>
  <c r="BT28" i="5" s="1"/>
  <c r="BT29" i="5" s="1"/>
  <c r="BT30" i="5" s="1"/>
  <c r="BT31" i="5" s="1"/>
  <c r="BT32" i="5" s="1"/>
  <c r="BT33" i="5" s="1"/>
  <c r="BT34" i="5" s="1"/>
  <c r="BT35" i="5" s="1"/>
  <c r="BT36" i="5" s="1"/>
  <c r="BT37" i="5" s="1"/>
  <c r="BT38" i="5" s="1"/>
  <c r="BT39" i="5" s="1"/>
  <c r="BT40" i="5" s="1"/>
  <c r="BT41" i="5" s="1"/>
  <c r="BR4" i="5"/>
  <c r="BR5" i="5"/>
  <c r="BR6" i="5"/>
  <c r="BR7" i="5"/>
  <c r="BR8" i="5"/>
  <c r="BR9" i="5"/>
  <c r="BR10" i="5"/>
  <c r="BR11" i="5"/>
  <c r="BR12" i="5"/>
  <c r="BR13" i="5"/>
  <c r="BR14" i="5"/>
  <c r="BR15" i="5"/>
  <c r="BR16" i="5" s="1"/>
  <c r="BR17" i="5" s="1"/>
  <c r="BR18" i="5" s="1"/>
  <c r="BR19" i="5" s="1"/>
  <c r="BR20" i="5" s="1"/>
  <c r="BR21" i="5" s="1"/>
  <c r="BR22" i="5" s="1"/>
  <c r="BR23" i="5" s="1"/>
  <c r="BR24" i="5" s="1"/>
  <c r="BR25" i="5" s="1"/>
  <c r="BR26" i="5" s="1"/>
  <c r="BR27" i="5" s="1"/>
  <c r="BR28" i="5" s="1"/>
  <c r="BR29" i="5" s="1"/>
  <c r="BR30" i="5" s="1"/>
  <c r="BR31" i="5" s="1"/>
  <c r="BR32" i="5" s="1"/>
  <c r="BR33" i="5" s="1"/>
  <c r="BR34" i="5" s="1"/>
  <c r="BR35" i="5" s="1"/>
  <c r="BR36" i="5" s="1"/>
  <c r="BR37" i="5" s="1"/>
  <c r="BR38" i="5" s="1"/>
  <c r="BR39" i="5" s="1"/>
  <c r="BR40" i="5" s="1"/>
  <c r="BR41" i="5" s="1"/>
  <c r="BN4" i="5"/>
  <c r="BN5" i="5" s="1"/>
  <c r="BN6" i="5" s="1"/>
  <c r="BN7" i="5" s="1"/>
  <c r="BN8" i="5" s="1"/>
  <c r="BN9" i="5" s="1"/>
  <c r="BN10" i="5" s="1"/>
  <c r="BN11" i="5" s="1"/>
  <c r="BN12" i="5" s="1"/>
  <c r="BN13" i="5" s="1"/>
  <c r="BN14" i="5" s="1"/>
  <c r="BN15" i="5" s="1"/>
  <c r="BN16" i="5" s="1"/>
  <c r="BN17" i="5" s="1"/>
  <c r="BN18" i="5" s="1"/>
  <c r="BN19" i="5" s="1"/>
  <c r="BN20" i="5" s="1"/>
  <c r="BN21" i="5" s="1"/>
  <c r="BN22" i="5" s="1"/>
  <c r="BN23" i="5" s="1"/>
  <c r="BN24" i="5" s="1"/>
  <c r="BN25" i="5" s="1"/>
  <c r="BN26" i="5" s="1"/>
  <c r="BN27" i="5" s="1"/>
  <c r="BN28" i="5" s="1"/>
  <c r="BN29" i="5" s="1"/>
  <c r="BN30" i="5" s="1"/>
  <c r="BN31" i="5" s="1"/>
  <c r="BN32" i="5" s="1"/>
  <c r="BN33" i="5" s="1"/>
  <c r="BN34" i="5" s="1"/>
  <c r="BN35" i="5" s="1"/>
  <c r="BN36" i="5" s="1"/>
  <c r="BN37" i="5" s="1"/>
  <c r="BN38" i="5" s="1"/>
  <c r="BN39" i="5" s="1"/>
  <c r="BN40" i="5" s="1"/>
  <c r="BN41" i="5" s="1"/>
  <c r="BO4" i="5"/>
  <c r="BO5" i="5"/>
  <c r="BO6" i="5"/>
  <c r="BO7" i="5"/>
  <c r="BO8" i="5"/>
  <c r="BO9" i="5"/>
  <c r="BO10" i="5" s="1"/>
  <c r="BO11" i="5" s="1"/>
  <c r="BO12" i="5" s="1"/>
  <c r="BO13" i="5" s="1"/>
  <c r="BO14" i="5" s="1"/>
  <c r="BO15" i="5" s="1"/>
  <c r="BO16" i="5" s="1"/>
  <c r="BO17" i="5" s="1"/>
  <c r="BO18" i="5" s="1"/>
  <c r="BO19" i="5" s="1"/>
  <c r="BO20" i="5" s="1"/>
  <c r="BO21" i="5" s="1"/>
  <c r="BO22" i="5" s="1"/>
  <c r="BO23" i="5" s="1"/>
  <c r="BO24" i="5" s="1"/>
  <c r="BO25" i="5" s="1"/>
  <c r="BO26" i="5" s="1"/>
  <c r="BO27" i="5" s="1"/>
  <c r="BO28" i="5" s="1"/>
  <c r="BO29" i="5" s="1"/>
  <c r="BO30" i="5" s="1"/>
  <c r="BO31" i="5" s="1"/>
  <c r="BO32" i="5" s="1"/>
  <c r="BO33" i="5" s="1"/>
  <c r="BO34" i="5" s="1"/>
  <c r="BO35" i="5" s="1"/>
  <c r="BO36" i="5" s="1"/>
  <c r="BO37" i="5" s="1"/>
  <c r="BO38" i="5" s="1"/>
  <c r="BO39" i="5" s="1"/>
  <c r="BO40" i="5" s="1"/>
  <c r="BO41" i="5" s="1"/>
  <c r="BJ4" i="5"/>
  <c r="BK4" i="5"/>
  <c r="BK5" i="5" s="1"/>
  <c r="BK6" i="5" s="1"/>
  <c r="BK7" i="5" s="1"/>
  <c r="BK8" i="5" s="1"/>
  <c r="BK9" i="5" s="1"/>
  <c r="BK10" i="5" s="1"/>
  <c r="BK11" i="5" s="1"/>
  <c r="BK12" i="5" s="1"/>
  <c r="BK13" i="5" s="1"/>
  <c r="BK14" i="5" s="1"/>
  <c r="BK15" i="5" s="1"/>
  <c r="BK16" i="5" s="1"/>
  <c r="BK17" i="5" s="1"/>
  <c r="BK18" i="5" s="1"/>
  <c r="BK19" i="5" s="1"/>
  <c r="BK20" i="5" s="1"/>
  <c r="BK21" i="5" s="1"/>
  <c r="BK22" i="5" s="1"/>
  <c r="BK23" i="5" s="1"/>
  <c r="BK24" i="5" s="1"/>
  <c r="BK25" i="5" s="1"/>
  <c r="BK26" i="5" s="1"/>
  <c r="BK27" i="5" s="1"/>
  <c r="BK28" i="5" s="1"/>
  <c r="BK29" i="5" s="1"/>
  <c r="BK30" i="5" s="1"/>
  <c r="BK31" i="5" s="1"/>
  <c r="BK32" i="5" s="1"/>
  <c r="BK33" i="5" s="1"/>
  <c r="BK34" i="5" s="1"/>
  <c r="BK35" i="5" s="1"/>
  <c r="BK36" i="5" s="1"/>
  <c r="BK37" i="5" s="1"/>
  <c r="BK38" i="5" s="1"/>
  <c r="BK39" i="5" s="1"/>
  <c r="BK40" i="5" s="1"/>
  <c r="BK41" i="5" s="1"/>
  <c r="BJ5" i="5"/>
  <c r="BJ6" i="5"/>
  <c r="BJ7" i="5"/>
  <c r="BJ8" i="5"/>
  <c r="BJ9" i="5"/>
  <c r="BJ10" i="5" s="1"/>
  <c r="BJ11" i="5" s="1"/>
  <c r="BJ12" i="5" s="1"/>
  <c r="BJ13" i="5" s="1"/>
  <c r="BJ14" i="5" s="1"/>
  <c r="BJ15" i="5" s="1"/>
  <c r="BJ16" i="5" s="1"/>
  <c r="BJ17" i="5" s="1"/>
  <c r="BJ18" i="5" s="1"/>
  <c r="BJ19" i="5" s="1"/>
  <c r="BJ20" i="5" s="1"/>
  <c r="BJ21" i="5" s="1"/>
  <c r="BJ22" i="5" s="1"/>
  <c r="BJ23" i="5" s="1"/>
  <c r="BJ24" i="5" s="1"/>
  <c r="BJ25" i="5" s="1"/>
  <c r="BJ26" i="5" s="1"/>
  <c r="BJ27" i="5" s="1"/>
  <c r="BJ28" i="5" s="1"/>
  <c r="BJ29" i="5" s="1"/>
  <c r="BJ30" i="5" s="1"/>
  <c r="BJ31" i="5" s="1"/>
  <c r="BJ32" i="5" s="1"/>
  <c r="BJ33" i="5" s="1"/>
  <c r="BJ34" i="5" s="1"/>
  <c r="BJ35" i="5" s="1"/>
  <c r="BJ36" i="5" s="1"/>
  <c r="BJ37" i="5" s="1"/>
  <c r="BJ38" i="5" s="1"/>
  <c r="BJ39" i="5" s="1"/>
  <c r="BJ40" i="5" s="1"/>
  <c r="BJ41" i="5" s="1"/>
  <c r="BF4" i="5"/>
  <c r="BF5" i="5" s="1"/>
  <c r="BF6" i="5" s="1"/>
  <c r="BF7" i="5" s="1"/>
  <c r="BF8" i="5" s="1"/>
  <c r="BF9" i="5" s="1"/>
  <c r="BF10" i="5" s="1"/>
  <c r="BF11" i="5" s="1"/>
  <c r="BF12" i="5" s="1"/>
  <c r="BF13" i="5" s="1"/>
  <c r="BF14" i="5" s="1"/>
  <c r="BF15" i="5" s="1"/>
  <c r="BF16" i="5" s="1"/>
  <c r="BF17" i="5" s="1"/>
  <c r="BF18" i="5" s="1"/>
  <c r="BF19" i="5" s="1"/>
  <c r="BF20" i="5" s="1"/>
  <c r="BF21" i="5" s="1"/>
  <c r="BF22" i="5" s="1"/>
  <c r="BF23" i="5" s="1"/>
  <c r="BF24" i="5" s="1"/>
  <c r="BF25" i="5" s="1"/>
  <c r="BF26" i="5" s="1"/>
  <c r="BF27" i="5" s="1"/>
  <c r="BF28" i="5" s="1"/>
  <c r="BF29" i="5" s="1"/>
  <c r="BF30" i="5" s="1"/>
  <c r="BF31" i="5" s="1"/>
  <c r="BF32" i="5" s="1"/>
  <c r="BF33" i="5" s="1"/>
  <c r="BF34" i="5" s="1"/>
  <c r="BF35" i="5" s="1"/>
  <c r="BF36" i="5" s="1"/>
  <c r="BF37" i="5" s="1"/>
  <c r="BF38" i="5" s="1"/>
  <c r="BF39" i="5" s="1"/>
  <c r="BF40" i="5" s="1"/>
  <c r="BF41" i="5" s="1"/>
  <c r="BG4" i="5"/>
  <c r="BG5" i="5" s="1"/>
  <c r="BG6" i="5" s="1"/>
  <c r="BG7" i="5" s="1"/>
  <c r="BG8" i="5" s="1"/>
  <c r="BG9" i="5" s="1"/>
  <c r="BG10" i="5" s="1"/>
  <c r="BG11" i="5" s="1"/>
  <c r="BG12" i="5" s="1"/>
  <c r="BG13" i="5" s="1"/>
  <c r="BG14" i="5" s="1"/>
  <c r="BG15" i="5" s="1"/>
  <c r="BG16" i="5" s="1"/>
  <c r="BG17" i="5" s="1"/>
  <c r="BG18" i="5" s="1"/>
  <c r="BG19" i="5" s="1"/>
  <c r="BG20" i="5" s="1"/>
  <c r="BG21" i="5" s="1"/>
  <c r="BG22" i="5" s="1"/>
  <c r="BG23" i="5" s="1"/>
  <c r="BG24" i="5" s="1"/>
  <c r="BG25" i="5" s="1"/>
  <c r="BG26" i="5" s="1"/>
  <c r="BG27" i="5" s="1"/>
  <c r="BG28" i="5" s="1"/>
  <c r="BG29" i="5" s="1"/>
  <c r="BG30" i="5" s="1"/>
  <c r="BG31" i="5" s="1"/>
  <c r="BG32" i="5" s="1"/>
  <c r="BG33" i="5" s="1"/>
  <c r="BG34" i="5" s="1"/>
  <c r="BG35" i="5" s="1"/>
  <c r="BG36" i="5" s="1"/>
  <c r="BG37" i="5" s="1"/>
  <c r="BG38" i="5" s="1"/>
  <c r="BG39" i="5" s="1"/>
  <c r="BG40" i="5" s="1"/>
  <c r="BG41" i="5" s="1"/>
  <c r="BB4" i="5"/>
  <c r="BC4" i="5"/>
  <c r="BC5" i="5" s="1"/>
  <c r="BC6" i="5" s="1"/>
  <c r="BC7" i="5" s="1"/>
  <c r="BC8" i="5" s="1"/>
  <c r="BC9" i="5" s="1"/>
  <c r="BC10" i="5" s="1"/>
  <c r="BC11" i="5" s="1"/>
  <c r="BC12" i="5" s="1"/>
  <c r="BC13" i="5" s="1"/>
  <c r="BC14" i="5" s="1"/>
  <c r="BC15" i="5" s="1"/>
  <c r="BC16" i="5" s="1"/>
  <c r="BC17" i="5" s="1"/>
  <c r="BC18" i="5" s="1"/>
  <c r="BC19" i="5" s="1"/>
  <c r="BC20" i="5" s="1"/>
  <c r="BC21" i="5" s="1"/>
  <c r="BC22" i="5" s="1"/>
  <c r="BC23" i="5" s="1"/>
  <c r="BC24" i="5" s="1"/>
  <c r="BC25" i="5" s="1"/>
  <c r="BC26" i="5" s="1"/>
  <c r="BC27" i="5" s="1"/>
  <c r="BC28" i="5" s="1"/>
  <c r="BC29" i="5" s="1"/>
  <c r="BC30" i="5" s="1"/>
  <c r="BC31" i="5" s="1"/>
  <c r="BC32" i="5" s="1"/>
  <c r="BC33" i="5" s="1"/>
  <c r="BC34" i="5" s="1"/>
  <c r="BC35" i="5" s="1"/>
  <c r="BC36" i="5" s="1"/>
  <c r="BC37" i="5" s="1"/>
  <c r="BC38" i="5" s="1"/>
  <c r="BC39" i="5" s="1"/>
  <c r="BC40" i="5" s="1"/>
  <c r="BC41" i="5" s="1"/>
  <c r="BB5" i="5"/>
  <c r="BB6" i="5"/>
  <c r="BB7" i="5"/>
  <c r="BB8" i="5"/>
  <c r="BB9" i="5"/>
  <c r="BB10" i="5" s="1"/>
  <c r="BB11" i="5" s="1"/>
  <c r="BB12" i="5" s="1"/>
  <c r="BB13" i="5" s="1"/>
  <c r="BB14" i="5" s="1"/>
  <c r="BB15" i="5" s="1"/>
  <c r="BB16" i="5" s="1"/>
  <c r="BB17" i="5" s="1"/>
  <c r="BB18" i="5" s="1"/>
  <c r="BB19" i="5" s="1"/>
  <c r="BB20" i="5" s="1"/>
  <c r="BB21" i="5" s="1"/>
  <c r="BB22" i="5" s="1"/>
  <c r="BB23" i="5" s="1"/>
  <c r="BB24" i="5" s="1"/>
  <c r="BB25" i="5" s="1"/>
  <c r="BB26" i="5" s="1"/>
  <c r="BB27" i="5" s="1"/>
  <c r="BB28" i="5" s="1"/>
  <c r="BB29" i="5" s="1"/>
  <c r="BB30" i="5" s="1"/>
  <c r="BB31" i="5" s="1"/>
  <c r="BB32" i="5" s="1"/>
  <c r="BB33" i="5" s="1"/>
  <c r="BB34" i="5" s="1"/>
  <c r="BB35" i="5" s="1"/>
  <c r="BB36" i="5" s="1"/>
  <c r="BB37" i="5" s="1"/>
  <c r="BB38" i="5" s="1"/>
  <c r="BB39" i="5" s="1"/>
  <c r="BB40" i="5" s="1"/>
  <c r="BB41" i="5" s="1"/>
  <c r="AX4" i="5"/>
  <c r="AY4" i="5"/>
  <c r="AX5" i="5"/>
  <c r="AY5" i="5"/>
  <c r="AX6" i="5"/>
  <c r="AY6" i="5"/>
  <c r="AX7" i="5"/>
  <c r="AY7" i="5"/>
  <c r="AX8" i="5"/>
  <c r="AY8" i="5"/>
  <c r="AX9" i="5"/>
  <c r="AX10" i="5" s="1"/>
  <c r="AX11" i="5" s="1"/>
  <c r="AX12" i="5" s="1"/>
  <c r="AX13" i="5" s="1"/>
  <c r="AX14" i="5" s="1"/>
  <c r="AX15" i="5" s="1"/>
  <c r="AX16" i="5" s="1"/>
  <c r="AX17" i="5" s="1"/>
  <c r="AX18" i="5" s="1"/>
  <c r="AX19" i="5" s="1"/>
  <c r="AX20" i="5" s="1"/>
  <c r="AX21" i="5" s="1"/>
  <c r="AX22" i="5" s="1"/>
  <c r="AX23" i="5" s="1"/>
  <c r="AX24" i="5" s="1"/>
  <c r="AX25" i="5" s="1"/>
  <c r="AX26" i="5" s="1"/>
  <c r="AX27" i="5" s="1"/>
  <c r="AX28" i="5" s="1"/>
  <c r="AX29" i="5" s="1"/>
  <c r="AX30" i="5" s="1"/>
  <c r="AX31" i="5" s="1"/>
  <c r="AX32" i="5" s="1"/>
  <c r="AX33" i="5" s="1"/>
  <c r="AX34" i="5" s="1"/>
  <c r="AX35" i="5" s="1"/>
  <c r="AX36" i="5" s="1"/>
  <c r="AX37" i="5" s="1"/>
  <c r="AX38" i="5" s="1"/>
  <c r="AX39" i="5" s="1"/>
  <c r="AX40" i="5" s="1"/>
  <c r="AX41" i="5" s="1"/>
  <c r="AY9" i="5"/>
  <c r="AY10" i="5" s="1"/>
  <c r="AY11" i="5" s="1"/>
  <c r="AY12" i="5" s="1"/>
  <c r="AY13" i="5" s="1"/>
  <c r="AY14" i="5" s="1"/>
  <c r="AY15" i="5" s="1"/>
  <c r="AY16" i="5" s="1"/>
  <c r="AY17" i="5" s="1"/>
  <c r="AY18" i="5" s="1"/>
  <c r="AY19" i="5" s="1"/>
  <c r="AY20" i="5" s="1"/>
  <c r="AY21" i="5" s="1"/>
  <c r="AY22" i="5" s="1"/>
  <c r="AY23" i="5" s="1"/>
  <c r="AY24" i="5" s="1"/>
  <c r="AY25" i="5" s="1"/>
  <c r="AY26" i="5" s="1"/>
  <c r="AY27" i="5" s="1"/>
  <c r="AY28" i="5" s="1"/>
  <c r="AY29" i="5" s="1"/>
  <c r="AY30" i="5" s="1"/>
  <c r="AY31" i="5" s="1"/>
  <c r="AY32" i="5" s="1"/>
  <c r="AY33" i="5" s="1"/>
  <c r="AY34" i="5" s="1"/>
  <c r="AY35" i="5" s="1"/>
  <c r="AY36" i="5" s="1"/>
  <c r="AY37" i="5" s="1"/>
  <c r="AY38" i="5" s="1"/>
  <c r="AY39" i="5" s="1"/>
  <c r="AY40" i="5" s="1"/>
  <c r="AY41" i="5" s="1"/>
  <c r="AT4" i="5"/>
  <c r="AU4" i="5"/>
  <c r="AU5" i="5" s="1"/>
  <c r="AU6" i="5" s="1"/>
  <c r="AU7" i="5" s="1"/>
  <c r="AU8" i="5" s="1"/>
  <c r="AU9" i="5" s="1"/>
  <c r="AU10" i="5" s="1"/>
  <c r="AU11" i="5" s="1"/>
  <c r="AU12" i="5" s="1"/>
  <c r="AU13" i="5" s="1"/>
  <c r="AU14" i="5" s="1"/>
  <c r="AU15" i="5" s="1"/>
  <c r="AU16" i="5" s="1"/>
  <c r="AU17" i="5" s="1"/>
  <c r="AU18" i="5" s="1"/>
  <c r="AU19" i="5" s="1"/>
  <c r="AU20" i="5" s="1"/>
  <c r="AU21" i="5" s="1"/>
  <c r="AU22" i="5" s="1"/>
  <c r="AU23" i="5" s="1"/>
  <c r="AU24" i="5" s="1"/>
  <c r="AU25" i="5" s="1"/>
  <c r="AU26" i="5" s="1"/>
  <c r="AU27" i="5" s="1"/>
  <c r="AU28" i="5" s="1"/>
  <c r="AU29" i="5" s="1"/>
  <c r="AU30" i="5" s="1"/>
  <c r="AU31" i="5" s="1"/>
  <c r="AU32" i="5" s="1"/>
  <c r="AU33" i="5" s="1"/>
  <c r="AU34" i="5" s="1"/>
  <c r="AU35" i="5" s="1"/>
  <c r="AU36" i="5" s="1"/>
  <c r="AU37" i="5" s="1"/>
  <c r="AU38" i="5" s="1"/>
  <c r="AU39" i="5" s="1"/>
  <c r="AU40" i="5" s="1"/>
  <c r="AU41" i="5" s="1"/>
  <c r="AT5" i="5"/>
  <c r="AT6" i="5"/>
  <c r="AT7" i="5"/>
  <c r="AT8" i="5"/>
  <c r="AT9" i="5"/>
  <c r="AT10" i="5" s="1"/>
  <c r="AT11" i="5" s="1"/>
  <c r="AT12" i="5" s="1"/>
  <c r="AT13" i="5" s="1"/>
  <c r="AT14" i="5" s="1"/>
  <c r="AT15" i="5" s="1"/>
  <c r="AT16" i="5" s="1"/>
  <c r="AT17" i="5" s="1"/>
  <c r="AT18" i="5" s="1"/>
  <c r="AT19" i="5" s="1"/>
  <c r="AT20" i="5" s="1"/>
  <c r="AT21" i="5" s="1"/>
  <c r="AT22" i="5" s="1"/>
  <c r="AT23" i="5" s="1"/>
  <c r="AT24" i="5" s="1"/>
  <c r="AT25" i="5" s="1"/>
  <c r="AT26" i="5" s="1"/>
  <c r="AT27" i="5" s="1"/>
  <c r="AT28" i="5" s="1"/>
  <c r="AT29" i="5" s="1"/>
  <c r="AT30" i="5" s="1"/>
  <c r="AT31" i="5" s="1"/>
  <c r="AT32" i="5" s="1"/>
  <c r="AT33" i="5" s="1"/>
  <c r="AT34" i="5" s="1"/>
  <c r="AT35" i="5" s="1"/>
  <c r="AT36" i="5" s="1"/>
  <c r="AT37" i="5" s="1"/>
  <c r="AT38" i="5" s="1"/>
  <c r="AT39" i="5" s="1"/>
  <c r="AT40" i="5" s="1"/>
  <c r="AT41" i="5" s="1"/>
  <c r="AU3" i="5"/>
  <c r="AT3" i="5"/>
  <c r="AP4" i="5"/>
  <c r="AP5" i="5" s="1"/>
  <c r="AP6" i="5" s="1"/>
  <c r="AP7" i="5" s="1"/>
  <c r="AP8" i="5" s="1"/>
  <c r="AP9" i="5" s="1"/>
  <c r="AP10" i="5" s="1"/>
  <c r="AP11" i="5" s="1"/>
  <c r="AP12" i="5" s="1"/>
  <c r="AP13" i="5" s="1"/>
  <c r="AP14" i="5" s="1"/>
  <c r="AP15" i="5" s="1"/>
  <c r="AP16" i="5" s="1"/>
  <c r="AP17" i="5" s="1"/>
  <c r="AP18" i="5" s="1"/>
  <c r="AP19" i="5" s="1"/>
  <c r="AP20" i="5" s="1"/>
  <c r="AP21" i="5" s="1"/>
  <c r="AP22" i="5" s="1"/>
  <c r="AP23" i="5" s="1"/>
  <c r="AP24" i="5" s="1"/>
  <c r="AP25" i="5" s="1"/>
  <c r="AP26" i="5" s="1"/>
  <c r="AP27" i="5" s="1"/>
  <c r="AP28" i="5" s="1"/>
  <c r="AP29" i="5" s="1"/>
  <c r="AP30" i="5" s="1"/>
  <c r="AP31" i="5" s="1"/>
  <c r="AP32" i="5" s="1"/>
  <c r="AP33" i="5" s="1"/>
  <c r="AP34" i="5" s="1"/>
  <c r="AP35" i="5" s="1"/>
  <c r="AP36" i="5" s="1"/>
  <c r="AP37" i="5" s="1"/>
  <c r="AP38" i="5" s="1"/>
  <c r="AP39" i="5" s="1"/>
  <c r="AP40" i="5" s="1"/>
  <c r="AP41" i="5" s="1"/>
  <c r="AQ4" i="5"/>
  <c r="AQ5" i="5" s="1"/>
  <c r="AQ6" i="5" s="1"/>
  <c r="AQ7" i="5" s="1"/>
  <c r="AQ8" i="5" s="1"/>
  <c r="AQ9" i="5" s="1"/>
  <c r="AQ10" i="5" s="1"/>
  <c r="AQ11" i="5" s="1"/>
  <c r="AQ12" i="5" s="1"/>
  <c r="AQ13" i="5" s="1"/>
  <c r="AQ14" i="5" s="1"/>
  <c r="AQ15" i="5" s="1"/>
  <c r="AQ16" i="5" s="1"/>
  <c r="AQ17" i="5" s="1"/>
  <c r="AQ18" i="5" s="1"/>
  <c r="AQ19" i="5" s="1"/>
  <c r="AQ20" i="5" s="1"/>
  <c r="AQ21" i="5" s="1"/>
  <c r="AQ22" i="5" s="1"/>
  <c r="AQ23" i="5" s="1"/>
  <c r="AQ24" i="5" s="1"/>
  <c r="AQ25" i="5" s="1"/>
  <c r="AQ26" i="5" s="1"/>
  <c r="AQ27" i="5" s="1"/>
  <c r="AQ28" i="5" s="1"/>
  <c r="AQ29" i="5" s="1"/>
  <c r="AQ30" i="5" s="1"/>
  <c r="AQ31" i="5" s="1"/>
  <c r="AQ32" i="5" s="1"/>
  <c r="AQ33" i="5" s="1"/>
  <c r="AQ34" i="5" s="1"/>
  <c r="AQ35" i="5" s="1"/>
  <c r="AQ36" i="5" s="1"/>
  <c r="AQ37" i="5" s="1"/>
  <c r="AQ38" i="5" s="1"/>
  <c r="AQ39" i="5" s="1"/>
  <c r="AQ40" i="5" s="1"/>
  <c r="AQ41" i="5" s="1"/>
  <c r="AQ3" i="5"/>
  <c r="AP3" i="5"/>
  <c r="AL4" i="5"/>
  <c r="AM4" i="5"/>
  <c r="AM5" i="5" s="1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H4" i="5"/>
  <c r="AH5" i="5" s="1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I4" i="5"/>
  <c r="AI5" i="5" s="1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C4" i="5"/>
  <c r="AD4" i="5"/>
  <c r="AD5" i="5" s="1"/>
  <c r="AD6" i="5" s="1"/>
  <c r="AD7" i="5" s="1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D39" i="5" s="1"/>
  <c r="AD40" i="5" s="1"/>
  <c r="AD41" i="5" s="1"/>
  <c r="AE4" i="5"/>
  <c r="AC5" i="5"/>
  <c r="AC6" i="5" s="1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E5" i="5"/>
  <c r="AE6" i="5"/>
  <c r="AE7" i="5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E33" i="5" s="1"/>
  <c r="AE34" i="5" s="1"/>
  <c r="AE35" i="5" s="1"/>
  <c r="AE36" i="5" s="1"/>
  <c r="AE37" i="5" s="1"/>
  <c r="AE38" i="5" s="1"/>
  <c r="AE39" i="5" s="1"/>
  <c r="AE40" i="5" s="1"/>
  <c r="AE41" i="5" s="1"/>
  <c r="AV3" i="5"/>
  <c r="AW3" i="5" s="1"/>
  <c r="AV4" i="5"/>
  <c r="AW4" i="5" s="1"/>
  <c r="AV5" i="5"/>
  <c r="AW5" i="5" s="1"/>
  <c r="AV6" i="5"/>
  <c r="AW6" i="5" s="1"/>
  <c r="AV7" i="5"/>
  <c r="AW7" i="5" s="1"/>
  <c r="AV8" i="5"/>
  <c r="AW8" i="5" s="1"/>
  <c r="AV9" i="5"/>
  <c r="AW9" i="5" s="1"/>
  <c r="AV10" i="5"/>
  <c r="AV11" i="5"/>
  <c r="AV12" i="5"/>
  <c r="AW12" i="5" s="1"/>
  <c r="AV13" i="5"/>
  <c r="AW13" i="5" s="1"/>
  <c r="AV14" i="5"/>
  <c r="AW14" i="5" s="1"/>
  <c r="AV15" i="5"/>
  <c r="AW15" i="5" s="1"/>
  <c r="AV16" i="5"/>
  <c r="AW16" i="5" s="1"/>
  <c r="AV17" i="5"/>
  <c r="AW17" i="5" s="1"/>
  <c r="AV18" i="5"/>
  <c r="AW18" i="5" s="1"/>
  <c r="AV19" i="5"/>
  <c r="AW19" i="5" s="1"/>
  <c r="AV20" i="5"/>
  <c r="AW20" i="5" s="1"/>
  <c r="AV21" i="5"/>
  <c r="AW21" i="5" s="1"/>
  <c r="AV22" i="5"/>
  <c r="AW22" i="5" s="1"/>
  <c r="AV23" i="5"/>
  <c r="AW23" i="5" s="1"/>
  <c r="AV24" i="5"/>
  <c r="AW24" i="5" s="1"/>
  <c r="AV25" i="5"/>
  <c r="AW25" i="5" s="1"/>
  <c r="AV26" i="5"/>
  <c r="AW26" i="5" s="1"/>
  <c r="AV27" i="5"/>
  <c r="AW27" i="5" s="1"/>
  <c r="AV28" i="5"/>
  <c r="AW28" i="5" s="1"/>
  <c r="AV29" i="5"/>
  <c r="AW29" i="5" s="1"/>
  <c r="AV30" i="5"/>
  <c r="AW30" i="5" s="1"/>
  <c r="AV31" i="5"/>
  <c r="AW31" i="5" s="1"/>
  <c r="AV32" i="5"/>
  <c r="AW32" i="5" s="1"/>
  <c r="AV33" i="5"/>
  <c r="AW33" i="5" s="1"/>
  <c r="AV34" i="5"/>
  <c r="AW34" i="5" s="1"/>
  <c r="AV35" i="5"/>
  <c r="AW35" i="5" s="1"/>
  <c r="AV36" i="5"/>
  <c r="AW36" i="5" s="1"/>
  <c r="AV37" i="5"/>
  <c r="AW37" i="5" s="1"/>
  <c r="AV38" i="5"/>
  <c r="AW38" i="5" s="1"/>
  <c r="AV39" i="5"/>
  <c r="AW39" i="5" s="1"/>
  <c r="AV40" i="5"/>
  <c r="AW40" i="5" s="1"/>
  <c r="AV41" i="5"/>
  <c r="AW41" i="5" s="1"/>
  <c r="BD3" i="5"/>
  <c r="BE3" i="5" s="1"/>
  <c r="BD4" i="5"/>
  <c r="BE4" i="5" s="1"/>
  <c r="BD5" i="5"/>
  <c r="BE5" i="5" s="1"/>
  <c r="BD6" i="5"/>
  <c r="BE6" i="5" s="1"/>
  <c r="BD7" i="5"/>
  <c r="BE7" i="5" s="1"/>
  <c r="BD8" i="5"/>
  <c r="BE8" i="5" s="1"/>
  <c r="BD9" i="5"/>
  <c r="BE9" i="5" s="1"/>
  <c r="BD10" i="5"/>
  <c r="BE10" i="5" s="1"/>
  <c r="BD11" i="5"/>
  <c r="BE11" i="5" s="1"/>
  <c r="BD12" i="5"/>
  <c r="BE12" i="5" s="1"/>
  <c r="BD13" i="5"/>
  <c r="BE13" i="5" s="1"/>
  <c r="BD14" i="5"/>
  <c r="BE14" i="5" s="1"/>
  <c r="BD15" i="5"/>
  <c r="BE15" i="5" s="1"/>
  <c r="BD16" i="5"/>
  <c r="BE16" i="5" s="1"/>
  <c r="BD17" i="5"/>
  <c r="BE17" i="5" s="1"/>
  <c r="BD18" i="5"/>
  <c r="BE18" i="5" s="1"/>
  <c r="BD19" i="5"/>
  <c r="BE19" i="5" s="1"/>
  <c r="BD20" i="5"/>
  <c r="BE20" i="5" s="1"/>
  <c r="BD21" i="5"/>
  <c r="BE21" i="5" s="1"/>
  <c r="BD22" i="5"/>
  <c r="BE22" i="5" s="1"/>
  <c r="BD23" i="5"/>
  <c r="BE23" i="5" s="1"/>
  <c r="BD24" i="5"/>
  <c r="BE24" i="5" s="1"/>
  <c r="BD25" i="5"/>
  <c r="BE25" i="5" s="1"/>
  <c r="BD26" i="5"/>
  <c r="BE26" i="5" s="1"/>
  <c r="BD27" i="5"/>
  <c r="BE27" i="5" s="1"/>
  <c r="BD28" i="5"/>
  <c r="BE28" i="5" s="1"/>
  <c r="BD29" i="5"/>
  <c r="BE29" i="5" s="1"/>
  <c r="BD30" i="5"/>
  <c r="BE30" i="5" s="1"/>
  <c r="BD31" i="5"/>
  <c r="BE31" i="5" s="1"/>
  <c r="BD32" i="5"/>
  <c r="BE32" i="5" s="1"/>
  <c r="BD33" i="5"/>
  <c r="BE33" i="5" s="1"/>
  <c r="BD34" i="5"/>
  <c r="BE34" i="5" s="1"/>
  <c r="BD35" i="5"/>
  <c r="BE35" i="5" s="1"/>
  <c r="BD36" i="5"/>
  <c r="BE36" i="5" s="1"/>
  <c r="BD37" i="5"/>
  <c r="BE37" i="5" s="1"/>
  <c r="BD38" i="5"/>
  <c r="BE38" i="5" s="1"/>
  <c r="BD39" i="5"/>
  <c r="BE39" i="5" s="1"/>
  <c r="BD40" i="5"/>
  <c r="BE40" i="5" s="1"/>
  <c r="BD41" i="5"/>
  <c r="BE41" i="5" s="1"/>
  <c r="BH3" i="5"/>
  <c r="BI3" i="5" s="1"/>
  <c r="BH4" i="5"/>
  <c r="BI4" i="5" s="1"/>
  <c r="BH5" i="5"/>
  <c r="BI5" i="5" s="1"/>
  <c r="BH6" i="5"/>
  <c r="BI6" i="5" s="1"/>
  <c r="BH7" i="5"/>
  <c r="BI7" i="5" s="1"/>
  <c r="BH8" i="5"/>
  <c r="BI8" i="5" s="1"/>
  <c r="BH9" i="5"/>
  <c r="BI9" i="5" s="1"/>
  <c r="BH10" i="5"/>
  <c r="BI10" i="5" s="1"/>
  <c r="BH11" i="5"/>
  <c r="BI11" i="5" s="1"/>
  <c r="BH12" i="5"/>
  <c r="BI12" i="5" s="1"/>
  <c r="BH13" i="5"/>
  <c r="BI13" i="5" s="1"/>
  <c r="BH14" i="5"/>
  <c r="BI14" i="5" s="1"/>
  <c r="BH15" i="5"/>
  <c r="BI15" i="5" s="1"/>
  <c r="BH16" i="5"/>
  <c r="BI16" i="5" s="1"/>
  <c r="BH17" i="5"/>
  <c r="BI17" i="5" s="1"/>
  <c r="BH18" i="5"/>
  <c r="BI18" i="5" s="1"/>
  <c r="BH19" i="5"/>
  <c r="BI19" i="5" s="1"/>
  <c r="BH20" i="5"/>
  <c r="BI20" i="5" s="1"/>
  <c r="BH21" i="5"/>
  <c r="BI21" i="5" s="1"/>
  <c r="BH22" i="5"/>
  <c r="BI22" i="5" s="1"/>
  <c r="BH23" i="5"/>
  <c r="BI23" i="5" s="1"/>
  <c r="BH24" i="5"/>
  <c r="BI24" i="5" s="1"/>
  <c r="BH25" i="5"/>
  <c r="BI25" i="5" s="1"/>
  <c r="BH26" i="5"/>
  <c r="BI26" i="5" s="1"/>
  <c r="BH27" i="5"/>
  <c r="BI27" i="5" s="1"/>
  <c r="BH28" i="5"/>
  <c r="BI28" i="5" s="1"/>
  <c r="BH29" i="5"/>
  <c r="BI29" i="5" s="1"/>
  <c r="BH30" i="5"/>
  <c r="BI30" i="5" s="1"/>
  <c r="BH31" i="5"/>
  <c r="BI31" i="5" s="1"/>
  <c r="BH32" i="5"/>
  <c r="BI32" i="5" s="1"/>
  <c r="BH33" i="5"/>
  <c r="BI33" i="5" s="1"/>
  <c r="BH34" i="5"/>
  <c r="BI34" i="5" s="1"/>
  <c r="BH35" i="5"/>
  <c r="BI35" i="5" s="1"/>
  <c r="BH36" i="5"/>
  <c r="BI36" i="5" s="1"/>
  <c r="BH37" i="5"/>
  <c r="BI37" i="5" s="1"/>
  <c r="BH38" i="5"/>
  <c r="BI38" i="5" s="1"/>
  <c r="BH39" i="5"/>
  <c r="BI39" i="5" s="1"/>
  <c r="BH40" i="5"/>
  <c r="BI40" i="5" s="1"/>
  <c r="BH41" i="5"/>
  <c r="BI41" i="5" s="1"/>
  <c r="BH2" i="5"/>
  <c r="BD2" i="5"/>
  <c r="BE2" i="5" s="1"/>
  <c r="AJ3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Y3" i="5"/>
  <c r="Z3" i="5"/>
  <c r="AA3" i="5"/>
  <c r="Y4" i="5"/>
  <c r="Z4" i="5"/>
  <c r="AA4" i="5"/>
  <c r="Y5" i="5"/>
  <c r="Z5" i="5"/>
  <c r="AA5" i="5"/>
  <c r="Y6" i="5"/>
  <c r="Z6" i="5"/>
  <c r="AA6" i="5"/>
  <c r="Y7" i="5"/>
  <c r="Z7" i="5"/>
  <c r="AA7" i="5"/>
  <c r="Y8" i="5"/>
  <c r="Z8" i="5"/>
  <c r="AA8" i="5"/>
  <c r="Y9" i="5"/>
  <c r="Z9" i="5"/>
  <c r="AA9" i="5"/>
  <c r="Y10" i="5"/>
  <c r="Z10" i="5"/>
  <c r="AA10" i="5"/>
  <c r="Y11" i="5"/>
  <c r="Z11" i="5"/>
  <c r="AA11" i="5"/>
  <c r="Y12" i="5"/>
  <c r="Z12" i="5"/>
  <c r="AA12" i="5"/>
  <c r="Y13" i="5"/>
  <c r="Z13" i="5"/>
  <c r="AA13" i="5"/>
  <c r="Y14" i="5"/>
  <c r="Z14" i="5"/>
  <c r="AA14" i="5"/>
  <c r="Y15" i="5"/>
  <c r="Z15" i="5"/>
  <c r="AA15" i="5"/>
  <c r="Y16" i="5"/>
  <c r="Z16" i="5"/>
  <c r="AA16" i="5"/>
  <c r="Y17" i="5"/>
  <c r="Z17" i="5"/>
  <c r="AA17" i="5"/>
  <c r="Y18" i="5"/>
  <c r="Z18" i="5"/>
  <c r="AA18" i="5"/>
  <c r="Y19" i="5"/>
  <c r="Z19" i="5"/>
  <c r="AA19" i="5"/>
  <c r="Y20" i="5"/>
  <c r="Z20" i="5"/>
  <c r="AA20" i="5"/>
  <c r="Y21" i="5"/>
  <c r="Z21" i="5"/>
  <c r="AA21" i="5"/>
  <c r="Y22" i="5"/>
  <c r="Z22" i="5"/>
  <c r="AA22" i="5"/>
  <c r="Y23" i="5"/>
  <c r="Z23" i="5"/>
  <c r="AA23" i="5"/>
  <c r="Y24" i="5"/>
  <c r="Z24" i="5"/>
  <c r="AA24" i="5"/>
  <c r="Y25" i="5"/>
  <c r="Z25" i="5"/>
  <c r="AA25" i="5"/>
  <c r="Y26" i="5"/>
  <c r="Z26" i="5"/>
  <c r="AA26" i="5"/>
  <c r="Y27" i="5"/>
  <c r="Z27" i="5"/>
  <c r="AA27" i="5"/>
  <c r="Y28" i="5"/>
  <c r="Z28" i="5"/>
  <c r="AA28" i="5"/>
  <c r="Y29" i="5"/>
  <c r="Z29" i="5"/>
  <c r="AA29" i="5"/>
  <c r="Y30" i="5"/>
  <c r="Z30" i="5"/>
  <c r="AA30" i="5"/>
  <c r="Y31" i="5"/>
  <c r="Z31" i="5"/>
  <c r="AA31" i="5"/>
  <c r="Y32" i="5"/>
  <c r="Z32" i="5"/>
  <c r="AA32" i="5"/>
  <c r="Y33" i="5"/>
  <c r="Z33" i="5"/>
  <c r="AA33" i="5"/>
  <c r="Y34" i="5"/>
  <c r="Z34" i="5"/>
  <c r="AA34" i="5"/>
  <c r="Y35" i="5"/>
  <c r="Z35" i="5"/>
  <c r="AA35" i="5"/>
  <c r="Y36" i="5"/>
  <c r="Z36" i="5"/>
  <c r="AA36" i="5"/>
  <c r="Y37" i="5"/>
  <c r="Z37" i="5"/>
  <c r="AA37" i="5"/>
  <c r="Y38" i="5"/>
  <c r="Z38" i="5"/>
  <c r="AA38" i="5"/>
  <c r="Y39" i="5"/>
  <c r="Z39" i="5"/>
  <c r="AA39" i="5"/>
  <c r="Y40" i="5"/>
  <c r="Z40" i="5"/>
  <c r="AA40" i="5"/>
  <c r="Y41" i="5"/>
  <c r="Z41" i="5"/>
  <c r="AA41" i="5"/>
  <c r="O3" i="5"/>
  <c r="R3" i="5"/>
  <c r="S3" i="5"/>
  <c r="V3" i="5"/>
  <c r="O4" i="5"/>
  <c r="R4" i="5"/>
  <c r="S4" i="5"/>
  <c r="V4" i="5"/>
  <c r="O5" i="5"/>
  <c r="R5" i="5"/>
  <c r="S5" i="5"/>
  <c r="V5" i="5"/>
  <c r="O6" i="5"/>
  <c r="R6" i="5"/>
  <c r="S6" i="5"/>
  <c r="V6" i="5"/>
  <c r="O7" i="5"/>
  <c r="R7" i="5"/>
  <c r="S7" i="5"/>
  <c r="V7" i="5"/>
  <c r="O8" i="5"/>
  <c r="R8" i="5"/>
  <c r="S8" i="5"/>
  <c r="V8" i="5"/>
  <c r="O9" i="5"/>
  <c r="R9" i="5"/>
  <c r="S9" i="5"/>
  <c r="V9" i="5"/>
  <c r="O10" i="5"/>
  <c r="R10" i="5"/>
  <c r="S10" i="5"/>
  <c r="V10" i="5"/>
  <c r="O11" i="5"/>
  <c r="R11" i="5"/>
  <c r="S11" i="5"/>
  <c r="V11" i="5"/>
  <c r="O12" i="5"/>
  <c r="R12" i="5"/>
  <c r="S12" i="5"/>
  <c r="V12" i="5"/>
  <c r="O13" i="5"/>
  <c r="R13" i="5"/>
  <c r="S13" i="5"/>
  <c r="V13" i="5"/>
  <c r="O14" i="5"/>
  <c r="R14" i="5"/>
  <c r="S14" i="5"/>
  <c r="V14" i="5"/>
  <c r="O15" i="5"/>
  <c r="R15" i="5"/>
  <c r="S15" i="5"/>
  <c r="V15" i="5"/>
  <c r="O16" i="5"/>
  <c r="R16" i="5"/>
  <c r="S16" i="5"/>
  <c r="V16" i="5"/>
  <c r="O17" i="5"/>
  <c r="R17" i="5"/>
  <c r="S17" i="5"/>
  <c r="V17" i="5"/>
  <c r="O18" i="5"/>
  <c r="R18" i="5"/>
  <c r="S18" i="5"/>
  <c r="V18" i="5"/>
  <c r="O19" i="5"/>
  <c r="R19" i="5"/>
  <c r="S19" i="5"/>
  <c r="V19" i="5"/>
  <c r="O20" i="5"/>
  <c r="R20" i="5"/>
  <c r="S20" i="5"/>
  <c r="V20" i="5"/>
  <c r="O21" i="5"/>
  <c r="R21" i="5"/>
  <c r="S21" i="5"/>
  <c r="V21" i="5"/>
  <c r="O22" i="5"/>
  <c r="R22" i="5"/>
  <c r="S22" i="5"/>
  <c r="V22" i="5"/>
  <c r="O23" i="5"/>
  <c r="R23" i="5"/>
  <c r="S23" i="5"/>
  <c r="V23" i="5"/>
  <c r="O24" i="5"/>
  <c r="R24" i="5"/>
  <c r="S24" i="5"/>
  <c r="V24" i="5"/>
  <c r="O25" i="5"/>
  <c r="R25" i="5"/>
  <c r="S25" i="5"/>
  <c r="V25" i="5"/>
  <c r="O26" i="5"/>
  <c r="R26" i="5"/>
  <c r="S26" i="5"/>
  <c r="V26" i="5"/>
  <c r="O27" i="5"/>
  <c r="R27" i="5"/>
  <c r="S27" i="5"/>
  <c r="V27" i="5"/>
  <c r="O28" i="5"/>
  <c r="R28" i="5"/>
  <c r="S28" i="5"/>
  <c r="V28" i="5"/>
  <c r="O29" i="5"/>
  <c r="R29" i="5"/>
  <c r="S29" i="5"/>
  <c r="V29" i="5"/>
  <c r="O30" i="5"/>
  <c r="R30" i="5"/>
  <c r="S30" i="5"/>
  <c r="V30" i="5"/>
  <c r="O31" i="5"/>
  <c r="R31" i="5"/>
  <c r="S31" i="5"/>
  <c r="V31" i="5"/>
  <c r="O32" i="5"/>
  <c r="R32" i="5"/>
  <c r="S32" i="5"/>
  <c r="V32" i="5"/>
  <c r="O33" i="5"/>
  <c r="R33" i="5"/>
  <c r="S33" i="5"/>
  <c r="V33" i="5"/>
  <c r="O34" i="5"/>
  <c r="R34" i="5"/>
  <c r="S34" i="5"/>
  <c r="V34" i="5"/>
  <c r="O35" i="5"/>
  <c r="R35" i="5"/>
  <c r="S35" i="5"/>
  <c r="V35" i="5"/>
  <c r="O36" i="5"/>
  <c r="R36" i="5"/>
  <c r="S36" i="5"/>
  <c r="V36" i="5"/>
  <c r="O37" i="5"/>
  <c r="R37" i="5"/>
  <c r="S37" i="5"/>
  <c r="V37" i="5"/>
  <c r="O38" i="5"/>
  <c r="R38" i="5"/>
  <c r="S38" i="5"/>
  <c r="V38" i="5"/>
  <c r="O39" i="5"/>
  <c r="R39" i="5"/>
  <c r="S39" i="5"/>
  <c r="V39" i="5"/>
  <c r="O40" i="5"/>
  <c r="R40" i="5"/>
  <c r="S40" i="5"/>
  <c r="V40" i="5"/>
  <c r="O41" i="5"/>
  <c r="R41" i="5"/>
  <c r="S41" i="5"/>
  <c r="V41" i="5"/>
  <c r="BT3" i="5"/>
  <c r="BR3" i="5"/>
  <c r="BO3" i="5"/>
  <c r="BN3" i="5"/>
  <c r="BK3" i="5"/>
  <c r="BJ3" i="5"/>
  <c r="BC3" i="5"/>
  <c r="BB3" i="5"/>
  <c r="BG3" i="5"/>
  <c r="BF3" i="5"/>
  <c r="AX3" i="5"/>
  <c r="AY3" i="5"/>
  <c r="L4" i="5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3" i="5"/>
  <c r="M3" i="5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G4" i="5"/>
  <c r="H4" i="5"/>
  <c r="I4" i="5"/>
  <c r="G5" i="5"/>
  <c r="H5" i="5"/>
  <c r="I5" i="5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H6" i="5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I6" i="5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G3" i="5"/>
  <c r="H3" i="5"/>
  <c r="I3" i="5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AC3" i="5"/>
  <c r="AD3" i="5"/>
  <c r="AE3" i="5"/>
  <c r="AH3" i="5"/>
  <c r="AI3" i="5"/>
  <c r="AL3" i="5"/>
  <c r="AM3" i="5"/>
  <c r="AN3" i="5"/>
  <c r="AO3" i="5" s="1"/>
  <c r="AN4" i="5"/>
  <c r="AO4" i="5" s="1"/>
  <c r="AN5" i="5"/>
  <c r="AO5" i="5" s="1"/>
  <c r="AN6" i="5"/>
  <c r="AO6" i="5" s="1"/>
  <c r="AN7" i="5"/>
  <c r="AO7" i="5" s="1"/>
  <c r="AN8" i="5"/>
  <c r="AO8" i="5" s="1"/>
  <c r="AN9" i="5"/>
  <c r="AO9" i="5" s="1"/>
  <c r="AN10" i="5"/>
  <c r="AO10" i="5" s="1"/>
  <c r="AN11" i="5"/>
  <c r="AO11" i="5" s="1"/>
  <c r="AN12" i="5"/>
  <c r="AO12" i="5" s="1"/>
  <c r="AN13" i="5"/>
  <c r="AO13" i="5" s="1"/>
  <c r="AN14" i="5"/>
  <c r="AO14" i="5" s="1"/>
  <c r="AN15" i="5"/>
  <c r="AO15" i="5" s="1"/>
  <c r="AN16" i="5"/>
  <c r="AO16" i="5" s="1"/>
  <c r="AN17" i="5"/>
  <c r="AO17" i="5" s="1"/>
  <c r="AN18" i="5"/>
  <c r="AO18" i="5" s="1"/>
  <c r="AN19" i="5"/>
  <c r="AO19" i="5" s="1"/>
  <c r="AN20" i="5"/>
  <c r="AO20" i="5" s="1"/>
  <c r="AN21" i="5"/>
  <c r="AO21" i="5" s="1"/>
  <c r="AN22" i="5"/>
  <c r="AO22" i="5" s="1"/>
  <c r="AN23" i="5"/>
  <c r="AO23" i="5" s="1"/>
  <c r="AN24" i="5"/>
  <c r="AO24" i="5" s="1"/>
  <c r="AN25" i="5"/>
  <c r="AO25" i="5" s="1"/>
  <c r="AN26" i="5"/>
  <c r="AO26" i="5" s="1"/>
  <c r="AN27" i="5"/>
  <c r="AO27" i="5" s="1"/>
  <c r="AN28" i="5"/>
  <c r="AO28" i="5" s="1"/>
  <c r="AN29" i="5"/>
  <c r="AO29" i="5" s="1"/>
  <c r="AN30" i="5"/>
  <c r="AO30" i="5" s="1"/>
  <c r="AN31" i="5"/>
  <c r="AO31" i="5" s="1"/>
  <c r="AN32" i="5"/>
  <c r="AO32" i="5" s="1"/>
  <c r="AN33" i="5"/>
  <c r="AO33" i="5" s="1"/>
  <c r="AN34" i="5"/>
  <c r="AO34" i="5" s="1"/>
  <c r="AN35" i="5"/>
  <c r="AO35" i="5" s="1"/>
  <c r="AN36" i="5"/>
  <c r="AO36" i="5" s="1"/>
  <c r="AN37" i="5"/>
  <c r="AO37" i="5" s="1"/>
  <c r="AN38" i="5"/>
  <c r="AO38" i="5" s="1"/>
  <c r="AN39" i="5"/>
  <c r="AO39" i="5" s="1"/>
  <c r="AN40" i="5"/>
  <c r="AO40" i="5" s="1"/>
  <c r="AN41" i="5"/>
  <c r="AO41" i="5" s="1"/>
  <c r="AW10" i="5"/>
  <c r="AW11" i="5"/>
  <c r="BL3" i="5" l="1"/>
  <c r="BL4" i="5"/>
  <c r="BL5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I2" i="5"/>
  <c r="AV2" i="5"/>
  <c r="AW2" i="5" s="1"/>
  <c r="AR3" i="5"/>
  <c r="AS3" i="5" s="1"/>
  <c r="AR4" i="5"/>
  <c r="AS4" i="5" s="1"/>
  <c r="AR5" i="5"/>
  <c r="AS5" i="5" s="1"/>
  <c r="AR6" i="5"/>
  <c r="AS6" i="5" s="1"/>
  <c r="AR7" i="5"/>
  <c r="AS7" i="5" s="1"/>
  <c r="AR8" i="5"/>
  <c r="AS8" i="5" s="1"/>
  <c r="AR9" i="5"/>
  <c r="AS9" i="5" s="1"/>
  <c r="AR10" i="5"/>
  <c r="AS10" i="5" s="1"/>
  <c r="AR11" i="5"/>
  <c r="AS11" i="5" s="1"/>
  <c r="AR12" i="5"/>
  <c r="AS12" i="5" s="1"/>
  <c r="AR13" i="5"/>
  <c r="AS13" i="5" s="1"/>
  <c r="AR14" i="5"/>
  <c r="AS14" i="5" s="1"/>
  <c r="AR15" i="5"/>
  <c r="AS15" i="5" s="1"/>
  <c r="AR16" i="5"/>
  <c r="AS16" i="5" s="1"/>
  <c r="AR17" i="5"/>
  <c r="AS17" i="5" s="1"/>
  <c r="AR18" i="5"/>
  <c r="AS18" i="5" s="1"/>
  <c r="AR19" i="5"/>
  <c r="AS19" i="5" s="1"/>
  <c r="AR20" i="5"/>
  <c r="AS20" i="5" s="1"/>
  <c r="AR21" i="5"/>
  <c r="AS21" i="5" s="1"/>
  <c r="AR22" i="5"/>
  <c r="AS22" i="5" s="1"/>
  <c r="AR23" i="5"/>
  <c r="AS23" i="5" s="1"/>
  <c r="AR24" i="5"/>
  <c r="AS24" i="5" s="1"/>
  <c r="AR25" i="5"/>
  <c r="AS25" i="5" s="1"/>
  <c r="AR26" i="5"/>
  <c r="AS26" i="5" s="1"/>
  <c r="AR27" i="5"/>
  <c r="AS27" i="5" s="1"/>
  <c r="AR28" i="5"/>
  <c r="AS28" i="5" s="1"/>
  <c r="AR29" i="5"/>
  <c r="AS29" i="5" s="1"/>
  <c r="AR30" i="5"/>
  <c r="AS30" i="5" s="1"/>
  <c r="AR31" i="5"/>
  <c r="AS31" i="5" s="1"/>
  <c r="AR32" i="5"/>
  <c r="AS32" i="5" s="1"/>
  <c r="AR33" i="5"/>
  <c r="AS33" i="5" s="1"/>
  <c r="AR34" i="5"/>
  <c r="AS34" i="5" s="1"/>
  <c r="AR35" i="5"/>
  <c r="AS35" i="5" s="1"/>
  <c r="AR36" i="5"/>
  <c r="AS36" i="5" s="1"/>
  <c r="AR37" i="5"/>
  <c r="AS37" i="5" s="1"/>
  <c r="AR38" i="5"/>
  <c r="AS38" i="5" s="1"/>
  <c r="AR39" i="5"/>
  <c r="AS39" i="5" s="1"/>
  <c r="AR40" i="5"/>
  <c r="AS40" i="5" s="1"/>
  <c r="AR41" i="5"/>
  <c r="AS41" i="5" s="1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F3" i="5"/>
  <c r="AG3" i="5" s="1"/>
  <c r="AF4" i="5"/>
  <c r="AG4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F29" i="5"/>
  <c r="AG29" i="5" s="1"/>
  <c r="AF30" i="5"/>
  <c r="AG30" i="5" s="1"/>
  <c r="AF31" i="5"/>
  <c r="AG31" i="5" s="1"/>
  <c r="AF32" i="5"/>
  <c r="AG32" i="5" s="1"/>
  <c r="AF33" i="5"/>
  <c r="AG33" i="5" s="1"/>
  <c r="AF34" i="5"/>
  <c r="AG34" i="5" s="1"/>
  <c r="AF35" i="5"/>
  <c r="AG35" i="5" s="1"/>
  <c r="AF36" i="5"/>
  <c r="AG36" i="5" s="1"/>
  <c r="AF37" i="5"/>
  <c r="AG37" i="5" s="1"/>
  <c r="AF38" i="5"/>
  <c r="AG38" i="5" s="1"/>
  <c r="AF39" i="5"/>
  <c r="AG39" i="5" s="1"/>
  <c r="AF40" i="5"/>
  <c r="AG40" i="5" s="1"/>
  <c r="AF41" i="5"/>
  <c r="AG41" i="5" s="1"/>
  <c r="AF2" i="5"/>
  <c r="AG2" i="5" s="1"/>
  <c r="AK2" i="5"/>
  <c r="AN2" i="5"/>
  <c r="AO2" i="5" s="1"/>
  <c r="AR2" i="5"/>
  <c r="AS2" i="5" s="1"/>
  <c r="AA2" i="5"/>
  <c r="AZ2" i="5"/>
  <c r="V2" i="5"/>
  <c r="Y2" i="5"/>
  <c r="S2" i="5"/>
  <c r="R2" i="5"/>
  <c r="O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岩本　沙樹</author>
  </authors>
  <commentList>
    <comment ref="A3" authorId="0" shapeId="0" xr:uid="{38497E1C-7466-4DA4-BAB0-D74499F54A55}">
      <text>
        <r>
          <rPr>
            <b/>
            <sz val="20"/>
            <color indexed="81"/>
            <rFont val="BIZ UDPゴシック"/>
            <family val="3"/>
            <charset val="128"/>
          </rPr>
          <t>同意の上、チェックをお願いします。</t>
        </r>
      </text>
    </comment>
  </commentList>
</comments>
</file>

<file path=xl/sharedStrings.xml><?xml version="1.0" encoding="utf-8"?>
<sst xmlns="http://schemas.openxmlformats.org/spreadsheetml/2006/main" count="156" uniqueCount="151">
  <si>
    <t>info-mg@cpc.or.jp</t>
    <phoneticPr fontId="4"/>
  </si>
  <si>
    <t>組織名</t>
    <rPh sb="0" eb="3">
      <t>ソシキメイ</t>
    </rPh>
    <phoneticPr fontId="4"/>
  </si>
  <si>
    <t>組織名カナ（全角）</t>
    <rPh sb="0" eb="3">
      <t>ソシキメイ</t>
    </rPh>
    <rPh sb="6" eb="8">
      <t>ゼンカク</t>
    </rPh>
    <phoneticPr fontId="4"/>
  </si>
  <si>
    <t>住所</t>
    <rPh sb="0" eb="2">
      <t>ジュウショ</t>
    </rPh>
    <phoneticPr fontId="4"/>
  </si>
  <si>
    <t>〒</t>
    <phoneticPr fontId="4"/>
  </si>
  <si>
    <t>-</t>
    <phoneticPr fontId="4"/>
  </si>
  <si>
    <t>ＴＥＬ</t>
    <phoneticPr fontId="4"/>
  </si>
  <si>
    <t>お申込み経緯</t>
    <rPh sb="1" eb="3">
      <t>モウシコ</t>
    </rPh>
    <rPh sb="4" eb="6">
      <t>ケイイ</t>
    </rPh>
    <phoneticPr fontId="4"/>
  </si>
  <si>
    <t>備考</t>
    <rPh sb="0" eb="2">
      <t>ビコウ</t>
    </rPh>
    <phoneticPr fontId="4"/>
  </si>
  <si>
    <t>部署役職</t>
    <rPh sb="0" eb="2">
      <t>ブショ</t>
    </rPh>
    <rPh sb="2" eb="4">
      <t>ヤクショク</t>
    </rPh>
    <phoneticPr fontId="4"/>
  </si>
  <si>
    <t>氏名</t>
    <rPh sb="0" eb="2">
      <t>シメイ</t>
    </rPh>
    <phoneticPr fontId="4"/>
  </si>
  <si>
    <t>フリガナ（全角）</t>
    <rPh sb="5" eb="7">
      <t>ゼンカク</t>
    </rPh>
    <phoneticPr fontId="4"/>
  </si>
  <si>
    <t>メールアドレス</t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</si>
  <si>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 xml:space="preserve"> ※任意</t>
    </r>
    <r>
      <rPr>
        <b/>
        <sz val="14"/>
        <color theme="1"/>
        <rFont val="メイリオ"/>
        <family val="3"/>
        <charset val="128"/>
      </rPr>
      <t xml:space="preserve">
車座トーク第１希望
（Ａ・Ｂ・Ｄ参加のみ）</t>
    </r>
    <rPh sb="7" eb="9">
      <t>ニンイ</t>
    </rPh>
    <rPh sb="26" eb="28">
      <t>サンカ</t>
    </rPh>
    <phoneticPr fontId="4"/>
  </si>
  <si>
    <r>
      <t xml:space="preserve">オプション 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車座トーク第２希望
（Ａ・Ｂ・Ｄ参加のみ）</t>
    </r>
    <rPh sb="7" eb="9">
      <t>ニンイ</t>
    </rPh>
    <rPh sb="26" eb="28">
      <t>サンカ</t>
    </rPh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</si>
  <si>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 現場見学会 第１希望</t>
    </r>
    <rPh sb="6" eb="8">
      <t>ニンイ</t>
    </rPh>
    <phoneticPr fontId="4"/>
  </si>
  <si>
    <t xml:space="preserve">会員PRブース
出店希望有無    </t>
    <phoneticPr fontId="4"/>
  </si>
  <si>
    <t>記入例</t>
    <rPh sb="0" eb="2">
      <t>キニュウ</t>
    </rPh>
    <rPh sb="2" eb="3">
      <t>レイ</t>
    </rPh>
    <phoneticPr fontId="4"/>
  </si>
  <si>
    <t>企画事業部</t>
    <rPh sb="0" eb="2">
      <t>キカク</t>
    </rPh>
    <rPh sb="2" eb="4">
      <t>ジギョウ</t>
    </rPh>
    <rPh sb="4" eb="5">
      <t>ブ</t>
    </rPh>
    <phoneticPr fontId="4"/>
  </si>
  <si>
    <t>中部</t>
    <rPh sb="0" eb="2">
      <t>チュウブ</t>
    </rPh>
    <phoneticPr fontId="4"/>
  </si>
  <si>
    <t>太郎</t>
    <phoneticPr fontId="4"/>
  </si>
  <si>
    <t>チュウブ</t>
    <phoneticPr fontId="4"/>
  </si>
  <si>
    <t>タロウ</t>
    <phoneticPr fontId="4"/>
  </si>
  <si>
    <t>ctarou@cpc.or.jp</t>
    <phoneticPr fontId="4"/>
  </si>
  <si>
    <t xml:space="preserve">Ａパターン（会場集合＋ライブ配信＋アーカイブ配信）              </t>
  </si>
  <si>
    <t xml:space="preserve">早稲田大学大学院 入山氏 参加費5500円                            </t>
  </si>
  <si>
    <t xml:space="preserve">日本特殊陶業 尾堂氏 参加費5500円                                </t>
  </si>
  <si>
    <t xml:space="preserve">１ｺｰｽ 日本特殊陶業 参加費11000円 </t>
  </si>
  <si>
    <t>２ｺｰｽ STATION Ai＆EBC 参加費11000円</t>
  </si>
  <si>
    <t>chanako@cpc.or.jp</t>
    <phoneticPr fontId="4"/>
  </si>
  <si>
    <t>車座</t>
    <rPh sb="0" eb="2">
      <t>クルマザ</t>
    </rPh>
    <phoneticPr fontId="4"/>
  </si>
  <si>
    <t xml:space="preserve">オプション 現場研修会3/6(水）第１希望             </t>
  </si>
  <si>
    <t xml:space="preserve">会員PRブースの出店希望有無  </t>
  </si>
  <si>
    <t>経緯</t>
    <rPh sb="0" eb="2">
      <t>ケイイ</t>
    </rPh>
    <phoneticPr fontId="4"/>
  </si>
  <si>
    <t>実行委員企業の紹介</t>
    <phoneticPr fontId="4"/>
  </si>
  <si>
    <t xml:space="preserve">Ｂパターン（会場集合＋【交流会参加】＋ライブ配信＋アーカイブ）  </t>
    <phoneticPr fontId="4"/>
  </si>
  <si>
    <t xml:space="preserve">１ｺｰｽ 日本特殊陶業 参加費11000円 </t>
    <phoneticPr fontId="4"/>
  </si>
  <si>
    <t>中部マーケティング協会からの郵送案内状を見て</t>
    <phoneticPr fontId="4"/>
  </si>
  <si>
    <t xml:space="preserve">Ｃパターン（ライブ配信＋アーカイブ配信）                        </t>
    <phoneticPr fontId="4"/>
  </si>
  <si>
    <t>２ｺｰｽ STATION Ai＆EBC 参加費11000円</t>
    <phoneticPr fontId="4"/>
  </si>
  <si>
    <t>中部マーケティング協会からのメール案内を見て</t>
    <phoneticPr fontId="4"/>
  </si>
  <si>
    <t>Ｄパターン（30歳未満限定・会場集合＋交流会参加＋アーカイブ配信）</t>
  </si>
  <si>
    <t>３ｺｰｽ ﾊﾟﾛﾏ瑞穂ｽﾎﾟ-ﾂﾊﾟｰｸ＆IGｱﾘｰﾅ 参加費11000円</t>
    <phoneticPr fontId="4"/>
  </si>
  <si>
    <t>新聞を見て</t>
    <phoneticPr fontId="4"/>
  </si>
  <si>
    <t>中部生産性本部、中部IE協会からの紹介</t>
    <phoneticPr fontId="4"/>
  </si>
  <si>
    <t>プレスリリースを見て</t>
    <phoneticPr fontId="4"/>
  </si>
  <si>
    <t xml:space="preserve">                        </t>
  </si>
  <si>
    <t>45046:1084808:登録日時</t>
  </si>
  <si>
    <t>1084809:更新日時</t>
  </si>
  <si>
    <t>1084810:不正アドレスフラグ</t>
  </si>
  <si>
    <t>1084811:モバイルドメインフラグ</t>
  </si>
  <si>
    <t>1084812:重複フラグ</t>
  </si>
  <si>
    <t>1084813:配信エラーカウント</t>
  </si>
  <si>
    <t>1084814:ユーザエージェント</t>
  </si>
  <si>
    <t>1084815:年度</t>
  </si>
  <si>
    <t>1084816:連携フラグ</t>
  </si>
  <si>
    <t>1084817:SC連携日</t>
  </si>
  <si>
    <t>1084821:連続登録順番号</t>
  </si>
  <si>
    <t>1084822:組織名</t>
  </si>
  <si>
    <t>1084823:組織名カナ</t>
  </si>
  <si>
    <t>1084824:部署・役職</t>
  </si>
  <si>
    <t>1084825:氏名：姓</t>
  </si>
  <si>
    <t>1084826:氏名：名</t>
  </si>
  <si>
    <t>1084827:氏名カナ：セイ</t>
  </si>
  <si>
    <t>1084828:氏名カナ：メイ</t>
  </si>
  <si>
    <t>1084829:メールアドレス</t>
  </si>
  <si>
    <t>1084830:TEL</t>
  </si>
  <si>
    <t>1084831:FAX</t>
  </si>
  <si>
    <t>1084832:郵便番号</t>
  </si>
  <si>
    <t>1084833:都道府県</t>
  </si>
  <si>
    <t>1084834:住所</t>
  </si>
  <si>
    <t>1084835:事務局への連絡・問合せ</t>
  </si>
  <si>
    <t>1084836:個人情報保護方針同意</t>
  </si>
  <si>
    <t>1084837:【設問1】設問タイプ</t>
  </si>
  <si>
    <t>1084838:【設問1】設問文</t>
  </si>
  <si>
    <t>1084839:【設問1】回答</t>
  </si>
  <si>
    <t>1084840:【設問1】回答記号</t>
  </si>
  <si>
    <t>1084841:【設問2】設問タイプ</t>
  </si>
  <si>
    <t>1084842:【設問2】設問文</t>
  </si>
  <si>
    <t>1084843:【設問2】回答</t>
  </si>
  <si>
    <t>1084844:【設問2】回答記号</t>
  </si>
  <si>
    <t>1084845:【設問3】設問タイプ</t>
  </si>
  <si>
    <t>1084846:【設問3】設問文</t>
  </si>
  <si>
    <t>1084847:【設問3】回答</t>
  </si>
  <si>
    <t>1084848:【設問3】回答記号</t>
  </si>
  <si>
    <t>1084849:【設問4】設問タイプ</t>
  </si>
  <si>
    <t>1084850:【設問4】設問文</t>
  </si>
  <si>
    <t>1084851:【設問4】回答</t>
  </si>
  <si>
    <t>1084852:【設問4】回答記号</t>
  </si>
  <si>
    <t>1084853:【設問5】設問タイプ</t>
  </si>
  <si>
    <t>1084854:【設問5】設問文</t>
  </si>
  <si>
    <t>1084855:【設問5】回答</t>
  </si>
  <si>
    <t>1084856:【設問5】回答記号</t>
  </si>
  <si>
    <t>1084857:【設問6】設問タイプ</t>
  </si>
  <si>
    <t>1084858:【設問6】設問文</t>
  </si>
  <si>
    <t>1084859:【設問6】回答</t>
  </si>
  <si>
    <t>1084860:【設問6】回答記号</t>
  </si>
  <si>
    <t>1084861:【設問7】設問タイプ</t>
  </si>
  <si>
    <t>1084862:【設問7】設問文</t>
  </si>
  <si>
    <t>1084863:【設問7】回答</t>
  </si>
  <si>
    <t>1084864:【設問7】回答記号</t>
  </si>
  <si>
    <t>1084865:【設問8】設問タイプ</t>
  </si>
  <si>
    <t>1084866:【設問8】設問文</t>
  </si>
  <si>
    <t>1084867:【設問8】回答</t>
  </si>
  <si>
    <t>1084868:【設問8】回答記号</t>
  </si>
  <si>
    <t>1084869:【設問9】設問タイプ</t>
  </si>
  <si>
    <t>1084870:【設問9】設問文</t>
  </si>
  <si>
    <t>1084871:【設問9】回答</t>
  </si>
  <si>
    <t>1084873:【設問10】設問タイプ</t>
  </si>
  <si>
    <t>1084874:【設問10】設問文</t>
  </si>
  <si>
    <t>1084875:【設問10】回答</t>
  </si>
  <si>
    <t>1084876:【設問10】回答記号</t>
  </si>
  <si>
    <t>1103925:ルックアップキー: 事業マスタDB(45046_44985)</t>
  </si>
  <si>
    <t>2173741:対応登録日時</t>
  </si>
  <si>
    <t>2173742:対応フラグ</t>
  </si>
  <si>
    <t>2173743:対応メモ</t>
  </si>
  <si>
    <t>Mozilla/5.0 (Windows NT 10.0; Win64; x64) AppleWebKit/537.36 (KHTML, like Gecko) Chrome/131.0.0.0 Safari/537.36 Edg/131.0.0.0</t>
  </si>
  <si>
    <t>参加パターン</t>
  </si>
  <si>
    <t>オプション 車座トーク第２希望（Ａ・Ｂ・Ｄのみ）</t>
  </si>
  <si>
    <t>会員PRブースの出店希望有無</t>
  </si>
  <si>
    <t>お申込みの経緯</t>
  </si>
  <si>
    <t>実行委員企業紹介の場合、その企業名をご記入ください</t>
  </si>
  <si>
    <t>【備考欄】請求書送付先のご連絡など</t>
  </si>
  <si>
    <t>1084872:【設問9】回答記号</t>
  </si>
  <si>
    <t>1084820:連続登録No.</t>
  </si>
  <si>
    <t>オプション 車座トーク第１希望（Ａ・Ｂ・Ｄのみ）</t>
    <phoneticPr fontId="4"/>
  </si>
  <si>
    <t>オプション 現場見学会 第１希望</t>
    <phoneticPr fontId="4"/>
  </si>
  <si>
    <t>オプション 現場見学会 第２希望</t>
  </si>
  <si>
    <t xml:space="preserve">参加パターン  </t>
    <rPh sb="0" eb="2">
      <t>サンカ</t>
    </rPh>
    <phoneticPr fontId="4"/>
  </si>
  <si>
    <t>希望しない</t>
    <phoneticPr fontId="4"/>
  </si>
  <si>
    <t>希望する</t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</si>
  <si>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 現場見学会 第２希望</t>
    </r>
    <rPh sb="6" eb="8">
      <t>ニンイ</t>
    </rPh>
    <phoneticPr fontId="4"/>
  </si>
  <si>
    <t>個人情報保護方針に同意する</t>
    <rPh sb="9" eb="11">
      <t>ドウイ</t>
    </rPh>
    <phoneticPr fontId="4"/>
  </si>
  <si>
    <t>※個人情報保護方針はこちらからご確認ください</t>
    <rPh sb="16" eb="18">
      <t>カクニン</t>
    </rPh>
    <phoneticPr fontId="4"/>
  </si>
  <si>
    <t>参加に関する案内送付先ｱﾄﾞﾚｽ
(ｱﾄﾞﾚｽのみ記入ください)</t>
    <rPh sb="8" eb="10">
      <t>ソウフ</t>
    </rPh>
    <rPh sb="10" eb="11">
      <t>サキ</t>
    </rPh>
    <phoneticPr fontId="4"/>
  </si>
  <si>
    <t>参加に関する案内送付先アドレス（アドレスのみ記入ください）</t>
    <rPh sb="22" eb="24">
      <t>キニュウ</t>
    </rPh>
    <phoneticPr fontId="4"/>
  </si>
  <si>
    <t>希望する</t>
  </si>
  <si>
    <t>参加パターン</t>
    <phoneticPr fontId="4"/>
  </si>
  <si>
    <t xml:space="preserve">※視聴方法・視聴URL・参加証（A･B･Dのみ）を送付いたしますのでE-mailアドレスは正確に記入願います。（例：-（ハイフン）、_（アンダーバー）など） </t>
    <rPh sb="12" eb="14">
      <t>サンカ</t>
    </rPh>
    <rPh sb="14" eb="15">
      <t>ショウ</t>
    </rPh>
    <phoneticPr fontId="4"/>
  </si>
  <si>
    <t xml:space="preserve">第５５回中部マーケティング会議　参加申込書【5名以上専用】 </t>
    <rPh sb="0" eb="1">
      <t>ダイ</t>
    </rPh>
    <rPh sb="3" eb="4">
      <t>カイ</t>
    </rPh>
    <rPh sb="4" eb="6">
      <t>チュウブ</t>
    </rPh>
    <rPh sb="13" eb="15">
      <t>カイギ</t>
    </rPh>
    <rPh sb="16" eb="18">
      <t>サンカ</t>
    </rPh>
    <rPh sb="18" eb="21">
      <t>モウシコミショ</t>
    </rPh>
    <rPh sb="23" eb="26">
      <t>メイイジョウ</t>
    </rPh>
    <rPh sb="26" eb="28">
      <t>センヨウ</t>
    </rPh>
    <phoneticPr fontId="4"/>
  </si>
  <si>
    <t>お申し込みページはこちら</t>
  </si>
  <si>
    <t>■参加申込者リスト　　の枠に記載の方宛に請求書をご送付いたします。</t>
    <rPh sb="12" eb="13">
      <t>ワク</t>
    </rPh>
    <rPh sb="14" eb="16">
      <t>キサイ</t>
    </rPh>
    <rPh sb="17" eb="18">
      <t>カタ</t>
    </rPh>
    <rPh sb="18" eb="19">
      <t>アテ</t>
    </rPh>
    <rPh sb="20" eb="23">
      <t>セイキュウショ</t>
    </rPh>
    <rPh sb="25" eb="27">
      <t>ソウフ</t>
    </rPh>
    <phoneticPr fontId="4"/>
  </si>
  <si>
    <t>紹介実行委員企業名</t>
    <rPh sb="0" eb="2">
      <t>ショウカイ</t>
    </rPh>
    <rPh sb="2" eb="4">
      <t>ジッコウ</t>
    </rPh>
    <rPh sb="4" eb="6">
      <t>イイン</t>
    </rPh>
    <rPh sb="6" eb="8">
      <t>キギョウ</t>
    </rPh>
    <rPh sb="8" eb="9">
      <t>メイ</t>
    </rPh>
    <phoneticPr fontId="4"/>
  </si>
  <si>
    <t>都道府県名</t>
    <rPh sb="0" eb="4">
      <t>トドウフケン</t>
    </rPh>
    <rPh sb="4" eb="5">
      <t>メイ</t>
    </rPh>
    <phoneticPr fontId="4"/>
  </si>
  <si>
    <t>市町村以降</t>
    <phoneticPr fontId="4"/>
  </si>
  <si>
    <t>1084818:事業コード</t>
    <phoneticPr fontId="4"/>
  </si>
  <si>
    <t>2024302400701</t>
    <phoneticPr fontId="4"/>
  </si>
  <si>
    <t>※募集案内状・協会ＨＰ記載のセミナー注意事項をご確認の上お申し込みをお願いいたします。</t>
    <phoneticPr fontId="4"/>
  </si>
  <si>
    <t>※4名以下の場合は、右のお申し込みページよりお申し込みください。　</t>
    <rPh sb="2" eb="3">
      <t>メイ</t>
    </rPh>
    <rPh sb="3" eb="5">
      <t>イカ</t>
    </rPh>
    <rPh sb="6" eb="8">
      <t>バアイ</t>
    </rPh>
    <rPh sb="10" eb="11">
      <t>ミギ</t>
    </rPh>
    <rPh sb="13" eb="14">
      <t>モウ</t>
    </rPh>
    <rPh sb="15" eb="16">
      <t>コ</t>
    </rPh>
    <rPh sb="23" eb="24">
      <t>モウ</t>
    </rPh>
    <rPh sb="25" eb="26">
      <t>コ</t>
    </rPh>
    <phoneticPr fontId="4"/>
  </si>
  <si>
    <t>1084819:事業申込ID</t>
    <phoneticPr fontId="4"/>
  </si>
  <si>
    <t>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</si>
</sst>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申込No&quot;\:\ @"/>
    <numFmt numFmtId="177" formatCode="&quot;本参加申込書メール宛先&quot;\:\ @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u/>
      <sz val="16"/>
      <color theme="1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8"/>
      <color theme="1"/>
      <name val="Yu Gothic"/>
      <family val="3"/>
      <charset val="128"/>
      <scheme val="minor"/>
    </font>
    <font>
      <u/>
      <sz val="18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u/>
      <sz val="28"/>
      <color theme="10"/>
      <name val="Meiryo UI"/>
      <family val="3"/>
      <charset val="128"/>
    </font>
    <font>
      <b/>
      <sz val="28"/>
      <color theme="1"/>
      <name val="メイリオ"/>
      <family val="3"/>
      <charset val="128"/>
    </font>
    <font>
      <sz val="20"/>
      <color theme="1"/>
      <name val="Yu Gothic"/>
      <family val="2"/>
      <scheme val="minor"/>
    </font>
    <font>
      <u/>
      <sz val="16"/>
      <color theme="10"/>
      <name val="Yu Gothic"/>
      <family val="3"/>
      <charset val="128"/>
      <scheme val="minor"/>
    </font>
    <font>
      <sz val="8"/>
      <color theme="1"/>
      <name val="Yu Gothic"/>
      <charset val="128"/>
      <scheme val="minor"/>
    </font>
    <font>
      <sz val="11"/>
      <color theme="1"/>
      <name val="Yu Gothic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8"/>
      <color theme="1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4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Yu Gothic"/>
      <family val="2"/>
      <scheme val="minor"/>
    </font>
    <font>
      <u/>
      <sz val="14"/>
      <color theme="10"/>
      <name val="Yu Gothic"/>
      <family val="2"/>
      <scheme val="minor"/>
    </font>
    <font>
      <sz val="16"/>
      <color rgb="FFFF0000"/>
      <name val="Yu Gothic"/>
      <charset val="128"/>
      <scheme val="minor"/>
    </font>
    <font>
      <sz val="16"/>
      <color theme="1"/>
      <name val="Yu Gothic"/>
      <charset val="128"/>
      <scheme val="minor"/>
    </font>
    <font>
      <sz val="16"/>
      <name val="Yu Gothic"/>
      <charset val="128"/>
      <scheme val="minor"/>
    </font>
    <font>
      <b/>
      <u/>
      <sz val="28"/>
      <color theme="10"/>
      <name val="メイリオ"/>
      <family val="3"/>
      <charset val="128"/>
    </font>
    <font>
      <b/>
      <sz val="20"/>
      <color indexed="81"/>
      <name val="BIZ UDPゴシック"/>
      <family val="3"/>
      <charset val="128"/>
    </font>
    <font>
      <b/>
      <sz val="48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131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shrinkToFit="1"/>
    </xf>
    <xf numFmtId="0" fontId="0" fillId="8" borderId="0" xfId="0" applyFill="1" applyAlignment="1">
      <alignment shrinkToFit="1"/>
    </xf>
    <xf numFmtId="0" fontId="14" fillId="4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1" fillId="5" borderId="9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7" borderId="9" xfId="0" applyFont="1" applyFill="1" applyBorder="1" applyAlignment="1">
      <alignment horizontal="center" vertical="center" wrapText="1" shrinkToFit="1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177" fontId="21" fillId="3" borderId="0" xfId="1" applyNumberFormat="1" applyFont="1" applyFill="1" applyAlignment="1">
      <alignment vertical="center"/>
    </xf>
    <xf numFmtId="0" fontId="21" fillId="3" borderId="0" xfId="1" applyFont="1" applyFill="1" applyAlignment="1">
      <alignment horizontal="center"/>
    </xf>
    <xf numFmtId="0" fontId="22" fillId="0" borderId="0" xfId="0" applyFont="1" applyAlignment="1">
      <alignment vertical="center"/>
    </xf>
    <xf numFmtId="176" fontId="19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3" fillId="6" borderId="0" xfId="0" applyFont="1" applyFill="1" applyAlignment="1">
      <alignment horizontal="center" vertical="center" wrapText="1"/>
    </xf>
    <xf numFmtId="0" fontId="24" fillId="0" borderId="0" xfId="1" applyFont="1" applyFill="1" applyAlignment="1">
      <alignment horizontal="centerContinuous" vertical="center"/>
    </xf>
    <xf numFmtId="0" fontId="24" fillId="0" borderId="0" xfId="1" applyFont="1" applyFill="1" applyAlignment="1">
      <alignment horizontal="centerContinuous"/>
    </xf>
    <xf numFmtId="0" fontId="29" fillId="0" borderId="0" xfId="0" applyFont="1" applyAlignment="1">
      <alignment horizontal="left" vertical="center"/>
    </xf>
    <xf numFmtId="0" fontId="10" fillId="7" borderId="3" xfId="0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shrinkToFit="1"/>
    </xf>
    <xf numFmtId="0" fontId="17" fillId="4" borderId="14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30" fillId="6" borderId="10" xfId="0" applyFont="1" applyFill="1" applyBorder="1" applyAlignment="1" applyProtection="1">
      <alignment horizontal="center" vertical="center" wrapText="1" shrinkToFit="1"/>
      <protection locked="0"/>
    </xf>
    <xf numFmtId="0" fontId="30" fillId="6" borderId="10" xfId="0" applyFont="1" applyFill="1" applyBorder="1" applyAlignment="1" applyProtection="1">
      <alignment horizontal="center" vertical="center" shrinkToFit="1"/>
      <protection locked="0"/>
    </xf>
    <xf numFmtId="0" fontId="30" fillId="6" borderId="16" xfId="0" applyFont="1" applyFill="1" applyBorder="1" applyAlignment="1" applyProtection="1">
      <alignment horizontal="center" vertical="center" shrinkToFit="1"/>
      <protection locked="0"/>
    </xf>
    <xf numFmtId="0" fontId="30" fillId="6" borderId="10" xfId="0" applyFont="1" applyFill="1" applyBorder="1" applyAlignment="1" applyProtection="1">
      <alignment vertical="center" wrapText="1"/>
      <protection locked="0"/>
    </xf>
    <xf numFmtId="0" fontId="30" fillId="7" borderId="10" xfId="0" applyFont="1" applyFill="1" applyBorder="1" applyAlignment="1" applyProtection="1">
      <alignment horizontal="center" vertical="center" wrapText="1"/>
      <protection locked="0"/>
    </xf>
    <xf numFmtId="0" fontId="30" fillId="6" borderId="15" xfId="0" applyFont="1" applyFill="1" applyBorder="1" applyAlignment="1" applyProtection="1">
      <alignment horizontal="center" vertical="center" wrapText="1"/>
      <protection locked="0"/>
    </xf>
    <xf numFmtId="0" fontId="30" fillId="6" borderId="0" xfId="0" applyFont="1" applyFill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vertical="center" shrinkToFit="1"/>
      <protection locked="0"/>
    </xf>
    <xf numFmtId="49" fontId="10" fillId="6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5" applyNumberFormat="1" applyFont="1" applyAlignment="1">
      <alignment horizontal="center" vertical="center"/>
    </xf>
    <xf numFmtId="49" fontId="27" fillId="3" borderId="0" xfId="5" applyNumberFormat="1" applyFont="1" applyFill="1" applyAlignment="1">
      <alignment horizontal="center" vertical="center"/>
    </xf>
    <xf numFmtId="49" fontId="18" fillId="9" borderId="0" xfId="0" applyNumberFormat="1" applyFont="1" applyFill="1" applyAlignment="1">
      <alignment horizontal="center" vertical="center" wrapText="1"/>
    </xf>
    <xf numFmtId="49" fontId="18" fillId="3" borderId="0" xfId="5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5" applyNumberFormat="1" applyFont="1" applyAlignment="1">
      <alignment horizontal="center" vertical="center"/>
    </xf>
    <xf numFmtId="49" fontId="25" fillId="0" borderId="0" xfId="5" applyNumberFormat="1" applyFont="1">
      <alignment vertical="center"/>
    </xf>
    <xf numFmtId="49" fontId="18" fillId="0" borderId="0" xfId="5" applyNumberFormat="1" applyFont="1">
      <alignment vertical="center"/>
    </xf>
    <xf numFmtId="0" fontId="27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 wrapText="1"/>
    </xf>
    <xf numFmtId="0" fontId="1" fillId="0" borderId="0" xfId="5">
      <alignment vertical="center"/>
    </xf>
    <xf numFmtId="0" fontId="1" fillId="0" borderId="0" xfId="5" applyAlignment="1">
      <alignment vertical="center" wrapText="1"/>
    </xf>
    <xf numFmtId="0" fontId="25" fillId="0" borderId="0" xfId="5" applyFont="1">
      <alignment vertical="center"/>
    </xf>
    <xf numFmtId="0" fontId="18" fillId="3" borderId="0" xfId="0" applyFont="1" applyFill="1" applyAlignment="1">
      <alignment horizontal="center" vertical="center" wrapText="1"/>
    </xf>
    <xf numFmtId="0" fontId="18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0" fontId="27" fillId="3" borderId="0" xfId="5" applyFont="1" applyFill="1" applyAlignment="1">
      <alignment horizontal="center" vertical="center"/>
    </xf>
    <xf numFmtId="0" fontId="26" fillId="0" borderId="0" xfId="5" applyFont="1">
      <alignment vertical="center"/>
    </xf>
    <xf numFmtId="0" fontId="18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0" fillId="6" borderId="17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>
      <alignment horizontal="center" vertical="center" shrinkToFit="1"/>
    </xf>
    <xf numFmtId="0" fontId="30" fillId="6" borderId="17" xfId="0" applyFont="1" applyFill="1" applyBorder="1" applyAlignment="1" applyProtection="1">
      <alignment vertical="center" wrapText="1"/>
      <protection locked="0"/>
    </xf>
    <xf numFmtId="0" fontId="30" fillId="7" borderId="17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shrinkToFit="1"/>
    </xf>
    <xf numFmtId="0" fontId="30" fillId="6" borderId="16" xfId="0" applyFont="1" applyFill="1" applyBorder="1" applyAlignment="1" applyProtection="1">
      <alignment vertical="center" wrapText="1"/>
      <protection locked="0"/>
    </xf>
    <xf numFmtId="0" fontId="30" fillId="7" borderId="16" xfId="0" applyFont="1" applyFill="1" applyBorder="1" applyAlignment="1" applyProtection="1">
      <alignment horizontal="center" vertical="center" wrapText="1"/>
      <protection locked="0"/>
    </xf>
    <xf numFmtId="0" fontId="30" fillId="6" borderId="20" xfId="0" applyFont="1" applyFill="1" applyBorder="1" applyAlignment="1" applyProtection="1">
      <alignment horizontal="center" vertical="center" wrapText="1"/>
      <protection locked="0"/>
    </xf>
    <xf numFmtId="0" fontId="30" fillId="6" borderId="18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shrinkToFit="1"/>
    </xf>
    <xf numFmtId="0" fontId="30" fillId="6" borderId="1" xfId="0" applyFont="1" applyFill="1" applyBorder="1" applyAlignment="1" applyProtection="1">
      <alignment horizontal="center" vertical="center" shrinkToFit="1"/>
      <protection locked="0"/>
    </xf>
    <xf numFmtId="0" fontId="30" fillId="6" borderId="1" xfId="0" applyFont="1" applyFill="1" applyBorder="1" applyAlignment="1" applyProtection="1">
      <alignment vertical="center" wrapText="1"/>
      <protection locked="0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49" fontId="30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9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" xfId="0" applyNumberFormat="1" applyFont="1" applyFill="1" applyBorder="1" applyAlignment="1" applyProtection="1">
      <alignment horizontal="center" vertical="center" shrinkToFit="1"/>
      <protection locked="0"/>
    </xf>
    <xf numFmtId="49" fontId="32" fillId="6" borderId="16" xfId="1" applyNumberFormat="1" applyFont="1" applyFill="1" applyBorder="1" applyAlignment="1" applyProtection="1">
      <alignment horizontal="center" vertical="center" shrinkToFit="1"/>
      <protection locked="0"/>
    </xf>
    <xf numFmtId="49" fontId="33" fillId="6" borderId="16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6" borderId="0" xfId="1" applyFont="1" applyFill="1" applyBorder="1" applyAlignment="1" applyProtection="1">
      <alignment vertical="top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" xfId="0" applyFont="1" applyBorder="1" applyAlignment="1" applyProtection="1">
      <alignment vertical="center" wrapText="1" shrinkToFit="1"/>
      <protection locked="0"/>
    </xf>
    <xf numFmtId="0" fontId="11" fillId="0" borderId="2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6" borderId="3" xfId="0" applyFont="1" applyFill="1" applyBorder="1" applyAlignment="1" applyProtection="1">
      <alignment horizontal="left" vertical="center" shrinkToFit="1"/>
      <protection locked="0"/>
    </xf>
    <xf numFmtId="0" fontId="10" fillId="6" borderId="2" xfId="0" applyFont="1" applyFill="1" applyBorder="1" applyAlignment="1" applyProtection="1">
      <alignment horizontal="left" vertical="center" shrinkToFit="1"/>
      <protection locked="0"/>
    </xf>
    <xf numFmtId="0" fontId="10" fillId="6" borderId="3" xfId="0" applyFont="1" applyFill="1" applyBorder="1" applyAlignment="1" applyProtection="1">
      <alignment vertical="center" shrinkToFit="1"/>
      <protection locked="0"/>
    </xf>
    <xf numFmtId="0" fontId="10" fillId="6" borderId="2" xfId="0" applyFont="1" applyFill="1" applyBorder="1" applyAlignment="1" applyProtection="1">
      <alignment vertical="center" shrinkToFit="1"/>
      <protection locked="0"/>
    </xf>
    <xf numFmtId="0" fontId="10" fillId="6" borderId="13" xfId="0" applyFont="1" applyFill="1" applyBorder="1" applyAlignment="1" applyProtection="1">
      <alignment vertical="center" shrinkToFit="1"/>
      <protection locked="0"/>
    </xf>
    <xf numFmtId="0" fontId="28" fillId="0" borderId="0" xfId="1" applyFont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6">
    <cellStyle name="Hyperlink" xfId="4" xr:uid="{00000000-000B-0000-0000-000008000000}"/>
    <cellStyle name="ハイパーリンク" xfId="1" builtinId="8"/>
    <cellStyle name="標準" xfId="0" builtinId="0"/>
    <cellStyle name="標準 2" xfId="2" xr:uid="{FFA8E754-AF99-481C-9FF4-2873538ACF01}"/>
    <cellStyle name="標準 2 2" xfId="3" xr:uid="{381A888D-AFB7-4992-835A-E8208CC7C1ED}"/>
    <cellStyle name="標準 2 2 2" xfId="5" xr:uid="{7B4280E1-11D7-4E1D-B6F3-613296ED6814}"/>
  </cellStyles>
  <dxfs count="0"/>
  <tableStyles count="0" defaultTableStyle="TableStyleMedium2" defaultPivotStyle="PivotStyleLight16"/>
  <colors>
    <mruColors>
      <color rgb="FFCCCCFF"/>
      <color rgb="FF797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2522376</xdr:colOff>
      <xdr:row>16</xdr:row>
      <xdr:rowOff>23502</xdr:rowOff>
    </xdr:from>
    <xdr:to>
      <xdr:col>1</xdr:col>
      <xdr:colOff>2811936</xdr:colOff>
      <xdr:row>16</xdr:row>
      <xdr:rowOff>368374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67B92F-D4CF-421C-83C1-19EB978B3194}"/>
            </a:ext>
          </a:extLst>
        </xdr:cNvPr>
        <xdr:cNvSpPr/>
      </xdr:nvSpPr>
      <xdr:spPr>
        <a:xfrm>
          <a:off x="3059240" y="6846866"/>
          <a:ext cx="289560" cy="344872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300" b="1"/>
            <a:t>１</a:t>
          </a:r>
        </a:p>
      </xdr:txBody>
    </xdr:sp>
    <xdr:clientData/>
  </xdr:twoCellAnchor>
  <xdr:twoCellAnchor>
    <xdr:from>
      <xdr:col>9</xdr:col>
      <xdr:colOff>337219</xdr:colOff>
      <xdr:row>1</xdr:row>
      <xdr:rowOff>17317</xdr:rowOff>
    </xdr:from>
    <xdr:to>
      <xdr:col>13</xdr:col>
      <xdr:colOff>1393856</xdr:colOff>
      <xdr:row>12</xdr:row>
      <xdr:rowOff>432955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5EFC04D-17FA-4BA5-902E-473FAD61A537}"/>
            </a:ext>
          </a:extLst>
        </xdr:cNvPr>
        <xdr:cNvSpPr/>
      </xdr:nvSpPr>
      <xdr:spPr>
        <a:xfrm>
          <a:off x="19421855" y="813953"/>
          <a:ext cx="10460410" cy="543791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□参加パターン　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A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・Ｂ・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C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のいずれかを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つ選択ください。</a:t>
          </a:r>
          <a:endParaRPr kumimoji="1" lang="en-US" altLang="ja-JP" sz="1600" b="1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①会場集合＋②ライブ配信＋③アーカイブ配信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36,300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B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①会場集合＋②ライブ配信＋③アーカイブ配信＋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3/4 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交流会参加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42,900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②ライブ配信＋③アーカイブ配信（会場参加不可）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33,000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D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 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※30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歳未満（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2025.3.31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時点）限定 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①会場集合＋③アーカイブ配信＋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3/4 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交流会参加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16,500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□オプションについて（人数限定） 　</a:t>
          </a:r>
          <a:endParaRPr lang="ja-JP" altLang="ja-JP" sz="24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基本参加に下記オプションの追加が可能です。オプションのみのお申し込みはお断りしております。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〇車座トーク：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5,500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円（税込）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※A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B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 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パターンのみ申込可 　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参加希望の車座トークをご選択ください。各回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名限定先着順。車座トークのライブ配信・アーカイブ配信はありません。 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また、同時間帯に開催の講演は聴講できませんのでアーカイブ配信をご活用ください。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〇現場見学会：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11,000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円（税込） 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コース実施いたしますので、参加希望のコースをご選択ください。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原則、現地集合現地解散となります。 　集合場所までの交通費は各自でご負担ください。</a:t>
          </a:r>
          <a:endParaRPr kumimoji="1" lang="en-US" altLang="ja-JP" sz="1600" b="1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6</xdr:col>
      <xdr:colOff>0</xdr:colOff>
      <xdr:row>1</xdr:row>
      <xdr:rowOff>148443</xdr:rowOff>
    </xdr:from>
    <xdr:ext cx="8287989" cy="11223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862214-DB02-0592-DB46-0662F742E552}"/>
            </a:ext>
          </a:extLst>
        </xdr:cNvPr>
        <xdr:cNvSpPr txBox="1"/>
      </xdr:nvSpPr>
      <xdr:spPr>
        <a:xfrm>
          <a:off x="10789227" y="945079"/>
          <a:ext cx="8287989" cy="112235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400" b="1" kern="1200">
              <a:solidFill>
                <a:schemeClr val="bg1"/>
              </a:solidFill>
            </a:rPr>
            <a:t>システムの都合上、氏名は常用漢字にてご入力いただきますようお願いいたします。（環境依存文字使用不可）</a:t>
          </a: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pc.or.jp/mg/publics/index/9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nfo-mg@cpc.or.jp?subject=&#20013;&#37096;&#12510;&#12540;&#12465;&#12486;&#12451;&#12531;&#12464;&#20250;&#35696;&#12288;&#21442;&#21152;&#30003;&#36796;&#26360;Excel&#36865;&#20184;" TargetMode="External"/><Relationship Id="rId1" Type="http://schemas.openxmlformats.org/officeDocument/2006/relationships/hyperlink" Target="mailto:info-mg@cpc.or.jp?subject=&#20013;&#37096;&#12510;&#12540;&#12465;&#12486;&#12451;&#12531;&#12464;&#20250;&#35696;&#12288;&#21442;&#21152;&#30003;&#36796;&#26360;Excel&#36865;&#20184;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34.smp.ne.jp/regist/is?SMPFORM=nioh-pdpbm-f3faeb6e70925ba394d51aaba1eb4785&amp;projectCode=202430240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A3DF-4B07-40C5-BCF2-63B444E680B7}">
  <sheetPr codeName="Sheet1">
    <pageSetUpPr fitToPage="1"/>
  </sheetPr>
  <dimension ref="A1:N59"/>
  <sheetViews>
    <sheetView tabSelected="1" zoomScale="50" zoomScaleNormal="50" zoomScaleSheetLayoutView="70" zoomScalePageLayoutView="5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H13" sqref="H13"/>
    </sheetView>
  </sheetViews>
  <sheetFormatPr defaultColWidth="8.75" defaultRowHeight="18.75"/>
  <cols>
    <col min="1" max="1" width="7.125" style="3" bestFit="1" customWidth="1"/>
    <col min="2" max="2" width="51.875" style="3" customWidth="1"/>
    <col min="3" max="6" width="20.75" style="3" customWidth="1"/>
    <col min="7" max="7" width="44.5" style="3" customWidth="1"/>
    <col min="8" max="8" width="33.375" style="3" customWidth="1"/>
    <col min="9" max="9" width="30.875" style="3" customWidth="1"/>
    <col min="10" max="10" width="29.625" style="3" customWidth="1"/>
    <col min="11" max="12" width="28" style="3" customWidth="1"/>
    <col min="13" max="13" width="38" style="3" customWidth="1"/>
    <col min="14" max="14" width="19.5" style="3" customWidth="1"/>
    <col min="15" max="16384" width="8.75" style="3"/>
  </cols>
  <sheetData>
    <row r="1" spans="1:14" ht="62.25" customHeight="1">
      <c r="A1" s="36" t="s">
        <v>139</v>
      </c>
      <c r="E1" s="37"/>
      <c r="F1" s="37"/>
      <c r="G1" s="34" t="s">
        <v>0</v>
      </c>
      <c r="H1" s="35"/>
      <c r="I1" s="35"/>
      <c r="N1" s="130" t="s">
        <v>150</v>
      </c>
    </row>
    <row r="2" spans="1:14" ht="5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46.5" customHeight="1">
      <c r="A3" s="112" t="b">
        <v>0</v>
      </c>
      <c r="B3" s="41" t="s">
        <v>132</v>
      </c>
      <c r="C3" s="42" t="s">
        <v>133</v>
      </c>
      <c r="D3" s="42"/>
      <c r="E3" s="43"/>
      <c r="G3" s="26"/>
      <c r="I3" s="6"/>
      <c r="J3" s="6"/>
      <c r="K3" s="6"/>
      <c r="L3" s="6"/>
      <c r="M3" s="2"/>
      <c r="N3" s="2"/>
    </row>
    <row r="4" spans="1:14" ht="11.25" customHeight="1">
      <c r="A4" s="2"/>
      <c r="B4" s="39"/>
      <c r="C4" s="40"/>
      <c r="D4" s="38"/>
      <c r="E4"/>
      <c r="F4" s="26"/>
      <c r="G4" s="26"/>
      <c r="I4" s="6"/>
      <c r="J4" s="6"/>
      <c r="K4" s="6"/>
      <c r="L4" s="6"/>
      <c r="M4" s="2"/>
      <c r="N4" s="2"/>
    </row>
    <row r="5" spans="1:14" s="10" customFormat="1" ht="35.1" customHeight="1">
      <c r="A5" s="116" t="s">
        <v>1</v>
      </c>
      <c r="B5" s="116"/>
      <c r="C5" s="126"/>
      <c r="D5" s="127"/>
      <c r="E5" s="127"/>
      <c r="F5" s="128"/>
      <c r="G5" s="9" t="s">
        <v>2</v>
      </c>
      <c r="H5" s="126"/>
      <c r="I5" s="128"/>
      <c r="J5" s="24"/>
      <c r="K5" s="17"/>
      <c r="L5" s="17"/>
      <c r="M5" s="17"/>
    </row>
    <row r="6" spans="1:14" s="10" customFormat="1" ht="35.1" customHeight="1">
      <c r="A6" s="117" t="s">
        <v>3</v>
      </c>
      <c r="B6" s="118"/>
      <c r="C6" s="11" t="s">
        <v>4</v>
      </c>
      <c r="D6" s="61"/>
      <c r="E6" s="12" t="s">
        <v>5</v>
      </c>
      <c r="F6" s="61"/>
      <c r="G6" s="13"/>
      <c r="H6" s="14"/>
      <c r="I6" s="14"/>
      <c r="J6" s="24"/>
      <c r="K6" s="17"/>
      <c r="L6" s="17"/>
      <c r="M6" s="17"/>
    </row>
    <row r="7" spans="1:14" s="10" customFormat="1" ht="35.1" customHeight="1">
      <c r="A7" s="119"/>
      <c r="B7" s="120"/>
      <c r="C7" s="46" t="s">
        <v>143</v>
      </c>
      <c r="D7" s="60"/>
      <c r="E7" s="12" t="s">
        <v>144</v>
      </c>
      <c r="F7" s="127"/>
      <c r="G7" s="127"/>
      <c r="H7" s="127"/>
      <c r="I7" s="128"/>
      <c r="J7" s="25"/>
      <c r="K7" s="18"/>
      <c r="L7" s="18"/>
      <c r="M7" s="18"/>
    </row>
    <row r="8" spans="1:14" s="10" customFormat="1" ht="35.1" customHeight="1">
      <c r="A8" s="116" t="s">
        <v>6</v>
      </c>
      <c r="B8" s="116"/>
      <c r="C8" s="62"/>
      <c r="D8" s="12" t="s">
        <v>5</v>
      </c>
      <c r="E8" s="61"/>
      <c r="F8" s="12" t="s">
        <v>5</v>
      </c>
      <c r="G8" s="61"/>
      <c r="H8" s="13"/>
      <c r="I8" s="14"/>
      <c r="J8" s="24"/>
      <c r="K8" s="17"/>
      <c r="L8" s="17"/>
      <c r="M8" s="17"/>
    </row>
    <row r="9" spans="1:14" s="10" customFormat="1" ht="35.1" customHeight="1">
      <c r="A9" s="117" t="s">
        <v>7</v>
      </c>
      <c r="B9" s="118"/>
      <c r="C9" s="124"/>
      <c r="D9" s="125"/>
      <c r="E9" s="125"/>
      <c r="F9" s="45" t="s">
        <v>142</v>
      </c>
      <c r="G9" s="127"/>
      <c r="H9" s="127"/>
      <c r="I9" s="128"/>
      <c r="J9" s="25"/>
      <c r="K9" s="17"/>
      <c r="L9" s="17"/>
      <c r="M9" s="17"/>
    </row>
    <row r="10" spans="1:14" s="10" customFormat="1" ht="90" customHeight="1">
      <c r="A10" s="123" t="s">
        <v>8</v>
      </c>
      <c r="B10" s="123"/>
      <c r="C10" s="113"/>
      <c r="D10" s="114"/>
      <c r="E10" s="114"/>
      <c r="F10" s="114"/>
      <c r="G10" s="114"/>
      <c r="H10" s="114"/>
      <c r="I10" s="115"/>
      <c r="J10" s="8"/>
      <c r="K10" s="19"/>
      <c r="L10" s="19"/>
      <c r="M10" s="19"/>
      <c r="N10" s="15"/>
    </row>
    <row r="11" spans="1:14" s="10" customFormat="1" ht="6.6" customHeight="1">
      <c r="A11" s="23"/>
      <c r="B11" s="23"/>
      <c r="C11" s="29"/>
      <c r="D11" s="29"/>
      <c r="E11" s="29"/>
      <c r="F11" s="29"/>
      <c r="G11" s="29"/>
      <c r="H11" s="29"/>
      <c r="I11" s="29"/>
      <c r="J11" s="8"/>
      <c r="K11" s="19"/>
      <c r="L11" s="19"/>
      <c r="M11" s="19"/>
      <c r="N11" s="15"/>
    </row>
    <row r="12" spans="1:14" s="10" customFormat="1" ht="18" customHeight="1">
      <c r="A12" s="23"/>
      <c r="B12" s="30"/>
      <c r="C12" s="16"/>
      <c r="D12" s="16"/>
      <c r="E12" s="16"/>
      <c r="F12" s="16"/>
      <c r="G12" s="16"/>
      <c r="H12" s="8"/>
      <c r="J12" s="16"/>
      <c r="K12" s="19"/>
      <c r="L12" s="19"/>
      <c r="M12" s="19"/>
      <c r="N12" s="15"/>
    </row>
    <row r="13" spans="1:14" s="10" customFormat="1" ht="35.25" customHeight="1">
      <c r="B13" s="44" t="s">
        <v>147</v>
      </c>
      <c r="C13" s="16"/>
      <c r="D13" s="16"/>
      <c r="E13" s="16"/>
      <c r="F13" s="16"/>
      <c r="G13" s="16"/>
      <c r="H13" s="8"/>
      <c r="J13" s="16"/>
      <c r="K13" s="19"/>
      <c r="L13" s="19"/>
      <c r="M13" s="19"/>
      <c r="N13" s="15"/>
    </row>
    <row r="14" spans="1:14" s="10" customFormat="1" ht="35.25" customHeight="1">
      <c r="B14" s="44" t="s">
        <v>148</v>
      </c>
      <c r="C14" s="16"/>
      <c r="E14" s="129" t="s">
        <v>140</v>
      </c>
      <c r="F14" s="129"/>
      <c r="H14" s="8"/>
      <c r="J14" s="16"/>
      <c r="K14" s="19"/>
      <c r="L14" s="19"/>
      <c r="M14" s="19"/>
      <c r="N14" s="15"/>
    </row>
    <row r="15" spans="1:14" ht="35.25" customHeight="1">
      <c r="B15" s="44" t="s">
        <v>138</v>
      </c>
    </row>
    <row r="16" spans="1:14" ht="19.899999999999999" customHeight="1">
      <c r="B16" s="28"/>
    </row>
    <row r="17" spans="1:14" ht="33">
      <c r="B17" s="88" t="s">
        <v>141</v>
      </c>
      <c r="I17" s="7"/>
    </row>
    <row r="18" spans="1:14" ht="82.15" customHeight="1">
      <c r="A18" s="27"/>
      <c r="B18" s="32" t="s">
        <v>9</v>
      </c>
      <c r="C18" s="121" t="s">
        <v>10</v>
      </c>
      <c r="D18" s="122"/>
      <c r="E18" s="121" t="s">
        <v>11</v>
      </c>
      <c r="F18" s="122"/>
      <c r="G18" s="32" t="s">
        <v>12</v>
      </c>
      <c r="H18" s="33" t="s">
        <v>137</v>
      </c>
      <c r="I18" s="31" t="s">
        <v>13</v>
      </c>
      <c r="J18" s="31" t="s">
        <v>14</v>
      </c>
      <c r="K18" s="31" t="s">
        <v>15</v>
      </c>
      <c r="L18" s="31" t="s">
        <v>131</v>
      </c>
      <c r="M18" s="33" t="s">
        <v>134</v>
      </c>
      <c r="N18" s="33" t="s">
        <v>16</v>
      </c>
    </row>
    <row r="19" spans="1:14" ht="64.5" customHeight="1">
      <c r="A19" s="22" t="s">
        <v>17</v>
      </c>
      <c r="B19" s="50" t="s">
        <v>18</v>
      </c>
      <c r="C19" s="50" t="s">
        <v>19</v>
      </c>
      <c r="D19" s="50" t="s">
        <v>20</v>
      </c>
      <c r="E19" s="50" t="s">
        <v>21</v>
      </c>
      <c r="F19" s="51" t="s">
        <v>22</v>
      </c>
      <c r="G19" s="52" t="s">
        <v>23</v>
      </c>
      <c r="H19" s="47" t="s">
        <v>24</v>
      </c>
      <c r="I19" s="48" t="s">
        <v>25</v>
      </c>
      <c r="J19" s="48" t="s">
        <v>26</v>
      </c>
      <c r="K19" s="48" t="s">
        <v>27</v>
      </c>
      <c r="L19" s="49" t="s">
        <v>28</v>
      </c>
      <c r="M19" s="52" t="s">
        <v>29</v>
      </c>
      <c r="N19" s="47" t="s">
        <v>136</v>
      </c>
    </row>
    <row r="20" spans="1:14" ht="64.5" customHeight="1">
      <c r="A20" s="4">
        <v>1</v>
      </c>
      <c r="B20" s="53"/>
      <c r="C20" s="54"/>
      <c r="D20" s="54"/>
      <c r="E20" s="54"/>
      <c r="F20" s="54"/>
      <c r="G20" s="55"/>
      <c r="H20" s="56"/>
      <c r="I20" s="57"/>
      <c r="J20" s="57"/>
      <c r="K20" s="57"/>
      <c r="L20" s="57"/>
      <c r="M20" s="106"/>
      <c r="N20" s="58"/>
    </row>
    <row r="21" spans="1:14" ht="64.5" customHeight="1">
      <c r="A21" s="5">
        <v>2</v>
      </c>
      <c r="B21" s="54"/>
      <c r="C21" s="54"/>
      <c r="D21" s="54"/>
      <c r="E21" s="54"/>
      <c r="F21" s="54"/>
      <c r="G21" s="54"/>
      <c r="H21" s="56"/>
      <c r="I21" s="57"/>
      <c r="J21" s="57"/>
      <c r="K21" s="57"/>
      <c r="L21" s="57"/>
      <c r="M21" s="107"/>
      <c r="N21" s="58"/>
    </row>
    <row r="22" spans="1:14" ht="64.5" customHeight="1">
      <c r="A22" s="5">
        <v>3</v>
      </c>
      <c r="B22" s="54"/>
      <c r="C22" s="54"/>
      <c r="D22" s="54"/>
      <c r="E22" s="54"/>
      <c r="F22" s="54"/>
      <c r="G22" s="59"/>
      <c r="H22" s="56"/>
      <c r="I22" s="57"/>
      <c r="J22" s="57"/>
      <c r="K22" s="57"/>
      <c r="L22" s="57"/>
      <c r="M22" s="103"/>
      <c r="N22" s="58"/>
    </row>
    <row r="23" spans="1:14" ht="64.5" customHeight="1">
      <c r="A23" s="5">
        <v>4</v>
      </c>
      <c r="B23" s="54"/>
      <c r="C23" s="54"/>
      <c r="D23" s="54"/>
      <c r="E23" s="54"/>
      <c r="F23" s="54"/>
      <c r="G23" s="54"/>
      <c r="H23" s="56"/>
      <c r="I23" s="57"/>
      <c r="J23" s="57"/>
      <c r="K23" s="57"/>
      <c r="L23" s="57"/>
      <c r="M23" s="103"/>
      <c r="N23" s="58"/>
    </row>
    <row r="24" spans="1:14" ht="64.5" customHeight="1">
      <c r="A24" s="5">
        <v>5</v>
      </c>
      <c r="B24" s="54"/>
      <c r="C24" s="54"/>
      <c r="D24" s="54"/>
      <c r="E24" s="54"/>
      <c r="F24" s="54"/>
      <c r="G24" s="54"/>
      <c r="H24" s="56"/>
      <c r="I24" s="57"/>
      <c r="J24" s="57"/>
      <c r="K24" s="57"/>
      <c r="L24" s="57"/>
      <c r="M24" s="103"/>
      <c r="N24" s="58"/>
    </row>
    <row r="25" spans="1:14" ht="64.5" customHeight="1">
      <c r="A25" s="5">
        <v>6</v>
      </c>
      <c r="B25" s="54"/>
      <c r="C25" s="54"/>
      <c r="D25" s="54"/>
      <c r="E25" s="54"/>
      <c r="F25" s="54"/>
      <c r="G25" s="54"/>
      <c r="H25" s="56"/>
      <c r="I25" s="57"/>
      <c r="J25" s="57"/>
      <c r="K25" s="57"/>
      <c r="L25" s="57"/>
      <c r="M25" s="103"/>
      <c r="N25" s="58"/>
    </row>
    <row r="26" spans="1:14" ht="64.5" customHeight="1">
      <c r="A26" s="5">
        <v>7</v>
      </c>
      <c r="B26" s="54"/>
      <c r="C26" s="54"/>
      <c r="D26" s="54"/>
      <c r="E26" s="54"/>
      <c r="F26" s="54"/>
      <c r="G26" s="54"/>
      <c r="H26" s="56"/>
      <c r="I26" s="57"/>
      <c r="J26" s="57"/>
      <c r="K26" s="57"/>
      <c r="L26" s="57"/>
      <c r="M26" s="103"/>
      <c r="N26" s="58"/>
    </row>
    <row r="27" spans="1:14" ht="64.5" customHeight="1">
      <c r="A27" s="5">
        <v>8</v>
      </c>
      <c r="B27" s="54"/>
      <c r="C27" s="54"/>
      <c r="D27" s="54"/>
      <c r="E27" s="54"/>
      <c r="F27" s="54"/>
      <c r="G27" s="54"/>
      <c r="H27" s="56"/>
      <c r="I27" s="57"/>
      <c r="J27" s="57"/>
      <c r="K27" s="57"/>
      <c r="L27" s="57"/>
      <c r="M27" s="103"/>
      <c r="N27" s="58"/>
    </row>
    <row r="28" spans="1:14" ht="64.5" customHeight="1">
      <c r="A28" s="5">
        <v>9</v>
      </c>
      <c r="B28" s="54"/>
      <c r="C28" s="54"/>
      <c r="D28" s="54"/>
      <c r="E28" s="54"/>
      <c r="F28" s="54"/>
      <c r="G28" s="54"/>
      <c r="H28" s="56"/>
      <c r="I28" s="57"/>
      <c r="J28" s="57"/>
      <c r="K28" s="57"/>
      <c r="L28" s="57"/>
      <c r="M28" s="103"/>
      <c r="N28" s="58"/>
    </row>
    <row r="29" spans="1:14" ht="64.5" customHeight="1">
      <c r="A29" s="5">
        <v>10</v>
      </c>
      <c r="B29" s="54"/>
      <c r="C29" s="54"/>
      <c r="D29" s="54"/>
      <c r="E29" s="54"/>
      <c r="F29" s="54"/>
      <c r="G29" s="54"/>
      <c r="H29" s="56"/>
      <c r="I29" s="57"/>
      <c r="J29" s="57"/>
      <c r="K29" s="57"/>
      <c r="L29" s="57"/>
      <c r="M29" s="103"/>
      <c r="N29" s="58"/>
    </row>
    <row r="30" spans="1:14" ht="64.150000000000006" customHeight="1">
      <c r="A30" s="5">
        <v>11</v>
      </c>
      <c r="B30" s="54"/>
      <c r="C30" s="54"/>
      <c r="D30" s="54"/>
      <c r="E30" s="54"/>
      <c r="F30" s="54"/>
      <c r="G30" s="54"/>
      <c r="H30" s="56"/>
      <c r="I30" s="57"/>
      <c r="J30" s="57"/>
      <c r="K30" s="57"/>
      <c r="L30" s="57"/>
      <c r="M30" s="103"/>
      <c r="N30" s="58"/>
    </row>
    <row r="31" spans="1:14" ht="64.5" customHeight="1">
      <c r="A31" s="5">
        <v>12</v>
      </c>
      <c r="B31" s="54"/>
      <c r="C31" s="54"/>
      <c r="D31" s="54"/>
      <c r="E31" s="54"/>
      <c r="F31" s="54"/>
      <c r="G31" s="54"/>
      <c r="H31" s="56"/>
      <c r="I31" s="57"/>
      <c r="J31" s="57"/>
      <c r="K31" s="57"/>
      <c r="L31" s="57"/>
      <c r="M31" s="103"/>
      <c r="N31" s="58"/>
    </row>
    <row r="32" spans="1:14" ht="64.5" customHeight="1">
      <c r="A32" s="5">
        <v>13</v>
      </c>
      <c r="B32" s="54"/>
      <c r="C32" s="54"/>
      <c r="D32" s="54"/>
      <c r="E32" s="54"/>
      <c r="F32" s="54"/>
      <c r="G32" s="54"/>
      <c r="H32" s="56"/>
      <c r="I32" s="57"/>
      <c r="J32" s="57"/>
      <c r="K32" s="57"/>
      <c r="L32" s="57"/>
      <c r="M32" s="103"/>
      <c r="N32" s="58"/>
    </row>
    <row r="33" spans="1:14" ht="64.5" customHeight="1">
      <c r="A33" s="5">
        <v>14</v>
      </c>
      <c r="B33" s="54"/>
      <c r="C33" s="54"/>
      <c r="D33" s="54"/>
      <c r="E33" s="54"/>
      <c r="F33" s="54"/>
      <c r="G33" s="54"/>
      <c r="H33" s="56"/>
      <c r="I33" s="57"/>
      <c r="J33" s="57"/>
      <c r="K33" s="57"/>
      <c r="L33" s="57"/>
      <c r="M33" s="103"/>
      <c r="N33" s="58"/>
    </row>
    <row r="34" spans="1:14" ht="64.5" customHeight="1">
      <c r="A34" s="5">
        <v>15</v>
      </c>
      <c r="B34" s="54"/>
      <c r="C34" s="54"/>
      <c r="D34" s="54"/>
      <c r="E34" s="54"/>
      <c r="F34" s="54"/>
      <c r="G34" s="54"/>
      <c r="H34" s="56"/>
      <c r="I34" s="57"/>
      <c r="J34" s="57"/>
      <c r="K34" s="57"/>
      <c r="L34" s="57"/>
      <c r="M34" s="103"/>
      <c r="N34" s="58"/>
    </row>
    <row r="35" spans="1:14" ht="64.5" customHeight="1">
      <c r="A35" s="5">
        <v>16</v>
      </c>
      <c r="B35" s="54"/>
      <c r="C35" s="54"/>
      <c r="D35" s="54"/>
      <c r="E35" s="54"/>
      <c r="F35" s="54"/>
      <c r="G35" s="54"/>
      <c r="H35" s="56"/>
      <c r="I35" s="57"/>
      <c r="J35" s="57"/>
      <c r="K35" s="57"/>
      <c r="L35" s="57"/>
      <c r="M35" s="103"/>
      <c r="N35" s="58"/>
    </row>
    <row r="36" spans="1:14" ht="64.5" customHeight="1">
      <c r="A36" s="5">
        <v>17</v>
      </c>
      <c r="B36" s="54"/>
      <c r="C36" s="54"/>
      <c r="D36" s="54"/>
      <c r="E36" s="54"/>
      <c r="F36" s="54"/>
      <c r="G36" s="54"/>
      <c r="H36" s="56"/>
      <c r="I36" s="57"/>
      <c r="J36" s="57"/>
      <c r="K36" s="57"/>
      <c r="L36" s="57"/>
      <c r="M36" s="103"/>
      <c r="N36" s="58"/>
    </row>
    <row r="37" spans="1:14" ht="64.5" customHeight="1">
      <c r="A37" s="5">
        <v>18</v>
      </c>
      <c r="B37" s="54"/>
      <c r="C37" s="54"/>
      <c r="D37" s="54"/>
      <c r="E37" s="54"/>
      <c r="F37" s="54"/>
      <c r="G37" s="54"/>
      <c r="H37" s="56"/>
      <c r="I37" s="57"/>
      <c r="J37" s="57"/>
      <c r="K37" s="57"/>
      <c r="L37" s="57"/>
      <c r="M37" s="103"/>
      <c r="N37" s="58"/>
    </row>
    <row r="38" spans="1:14" ht="64.5" customHeight="1">
      <c r="A38" s="5">
        <v>19</v>
      </c>
      <c r="B38" s="54"/>
      <c r="C38" s="54"/>
      <c r="D38" s="54"/>
      <c r="E38" s="54"/>
      <c r="F38" s="54"/>
      <c r="G38" s="54"/>
      <c r="H38" s="56"/>
      <c r="I38" s="57"/>
      <c r="J38" s="57"/>
      <c r="K38" s="57"/>
      <c r="L38" s="57"/>
      <c r="M38" s="103"/>
      <c r="N38" s="58"/>
    </row>
    <row r="39" spans="1:14" ht="64.5" customHeight="1">
      <c r="A39" s="5">
        <v>20</v>
      </c>
      <c r="B39" s="54"/>
      <c r="C39" s="54"/>
      <c r="D39" s="54"/>
      <c r="E39" s="54"/>
      <c r="F39" s="54"/>
      <c r="G39" s="54"/>
      <c r="H39" s="56"/>
      <c r="I39" s="57"/>
      <c r="J39" s="57"/>
      <c r="K39" s="57"/>
      <c r="L39" s="57"/>
      <c r="M39" s="103"/>
      <c r="N39" s="58"/>
    </row>
    <row r="40" spans="1:14" ht="64.150000000000006" customHeight="1">
      <c r="A40" s="5">
        <v>21</v>
      </c>
      <c r="B40" s="54"/>
      <c r="C40" s="54"/>
      <c r="D40" s="54"/>
      <c r="E40" s="54"/>
      <c r="F40" s="54"/>
      <c r="G40" s="54"/>
      <c r="H40" s="56"/>
      <c r="I40" s="57"/>
      <c r="J40" s="57"/>
      <c r="K40" s="57"/>
      <c r="L40" s="57"/>
      <c r="M40" s="103"/>
      <c r="N40" s="58"/>
    </row>
    <row r="41" spans="1:14" ht="64.5" customHeight="1">
      <c r="A41" s="5">
        <v>22</v>
      </c>
      <c r="B41" s="54"/>
      <c r="C41" s="54"/>
      <c r="D41" s="54"/>
      <c r="E41" s="54"/>
      <c r="F41" s="54"/>
      <c r="G41" s="54"/>
      <c r="H41" s="56"/>
      <c r="I41" s="57"/>
      <c r="J41" s="57"/>
      <c r="K41" s="57"/>
      <c r="L41" s="57"/>
      <c r="M41" s="103"/>
      <c r="N41" s="58"/>
    </row>
    <row r="42" spans="1:14" ht="64.5" customHeight="1">
      <c r="A42" s="5">
        <v>23</v>
      </c>
      <c r="B42" s="54"/>
      <c r="C42" s="54"/>
      <c r="D42" s="54"/>
      <c r="E42" s="54"/>
      <c r="F42" s="54"/>
      <c r="G42" s="54"/>
      <c r="H42" s="56"/>
      <c r="I42" s="57"/>
      <c r="J42" s="57"/>
      <c r="K42" s="57"/>
      <c r="L42" s="57"/>
      <c r="M42" s="103"/>
      <c r="N42" s="58"/>
    </row>
    <row r="43" spans="1:14" ht="64.5" customHeight="1">
      <c r="A43" s="5">
        <v>24</v>
      </c>
      <c r="B43" s="54"/>
      <c r="C43" s="54"/>
      <c r="D43" s="54"/>
      <c r="E43" s="54"/>
      <c r="F43" s="54"/>
      <c r="G43" s="54"/>
      <c r="H43" s="56"/>
      <c r="I43" s="57"/>
      <c r="J43" s="57"/>
      <c r="K43" s="57"/>
      <c r="L43" s="57"/>
      <c r="M43" s="103"/>
      <c r="N43" s="58"/>
    </row>
    <row r="44" spans="1:14" ht="64.5" customHeight="1">
      <c r="A44" s="5">
        <v>25</v>
      </c>
      <c r="B44" s="54"/>
      <c r="C44" s="54"/>
      <c r="D44" s="54"/>
      <c r="E44" s="54"/>
      <c r="F44" s="54"/>
      <c r="G44" s="54"/>
      <c r="H44" s="56"/>
      <c r="I44" s="57"/>
      <c r="J44" s="57"/>
      <c r="K44" s="57"/>
      <c r="L44" s="57"/>
      <c r="M44" s="103"/>
      <c r="N44" s="58"/>
    </row>
    <row r="45" spans="1:14" ht="64.5" customHeight="1">
      <c r="A45" s="5">
        <v>26</v>
      </c>
      <c r="B45" s="54"/>
      <c r="C45" s="54"/>
      <c r="D45" s="54"/>
      <c r="E45" s="54"/>
      <c r="F45" s="54"/>
      <c r="G45" s="54"/>
      <c r="H45" s="56"/>
      <c r="I45" s="57"/>
      <c r="J45" s="57"/>
      <c r="K45" s="57"/>
      <c r="L45" s="57"/>
      <c r="M45" s="103"/>
      <c r="N45" s="58"/>
    </row>
    <row r="46" spans="1:14" ht="64.5" customHeight="1">
      <c r="A46" s="5">
        <v>27</v>
      </c>
      <c r="B46" s="54"/>
      <c r="C46" s="54"/>
      <c r="D46" s="54"/>
      <c r="E46" s="54"/>
      <c r="F46" s="54"/>
      <c r="G46" s="54"/>
      <c r="H46" s="56"/>
      <c r="I46" s="57"/>
      <c r="J46" s="57"/>
      <c r="K46" s="57"/>
      <c r="L46" s="57"/>
      <c r="M46" s="103"/>
      <c r="N46" s="58"/>
    </row>
    <row r="47" spans="1:14" ht="64.5" customHeight="1">
      <c r="A47" s="5">
        <v>28</v>
      </c>
      <c r="B47" s="54"/>
      <c r="C47" s="54"/>
      <c r="D47" s="54"/>
      <c r="E47" s="54"/>
      <c r="F47" s="54"/>
      <c r="G47" s="54"/>
      <c r="H47" s="56"/>
      <c r="I47" s="57"/>
      <c r="J47" s="57"/>
      <c r="K47" s="57"/>
      <c r="L47" s="57"/>
      <c r="M47" s="103"/>
      <c r="N47" s="58"/>
    </row>
    <row r="48" spans="1:14" ht="64.5" customHeight="1">
      <c r="A48" s="5">
        <v>29</v>
      </c>
      <c r="B48" s="54"/>
      <c r="C48" s="54"/>
      <c r="D48" s="54"/>
      <c r="E48" s="54"/>
      <c r="F48" s="54"/>
      <c r="G48" s="54"/>
      <c r="H48" s="56"/>
      <c r="I48" s="57"/>
      <c r="J48" s="57"/>
      <c r="K48" s="57"/>
      <c r="L48" s="57"/>
      <c r="M48" s="103"/>
      <c r="N48" s="58"/>
    </row>
    <row r="49" spans="1:14" ht="64.5" customHeight="1">
      <c r="A49" s="5">
        <v>30</v>
      </c>
      <c r="B49" s="54"/>
      <c r="C49" s="54"/>
      <c r="D49" s="54"/>
      <c r="E49" s="54"/>
      <c r="F49" s="54"/>
      <c r="G49" s="54"/>
      <c r="H49" s="56"/>
      <c r="I49" s="57"/>
      <c r="J49" s="57"/>
      <c r="K49" s="57"/>
      <c r="L49" s="57"/>
      <c r="M49" s="103"/>
      <c r="N49" s="58"/>
    </row>
    <row r="50" spans="1:14" ht="64.5" customHeight="1">
      <c r="A50" s="5">
        <v>31</v>
      </c>
      <c r="B50" s="54"/>
      <c r="C50" s="54"/>
      <c r="D50" s="54"/>
      <c r="E50" s="54"/>
      <c r="F50" s="54"/>
      <c r="G50" s="54"/>
      <c r="H50" s="56"/>
      <c r="I50" s="57"/>
      <c r="J50" s="57"/>
      <c r="K50" s="57"/>
      <c r="L50" s="57"/>
      <c r="M50" s="103"/>
      <c r="N50" s="58"/>
    </row>
    <row r="51" spans="1:14" ht="64.5" customHeight="1">
      <c r="A51" s="5">
        <v>32</v>
      </c>
      <c r="B51" s="54"/>
      <c r="C51" s="54"/>
      <c r="D51" s="54"/>
      <c r="E51" s="54"/>
      <c r="F51" s="54"/>
      <c r="G51" s="54"/>
      <c r="H51" s="56"/>
      <c r="I51" s="57"/>
      <c r="J51" s="57"/>
      <c r="K51" s="57"/>
      <c r="L51" s="57"/>
      <c r="M51" s="103"/>
      <c r="N51" s="58"/>
    </row>
    <row r="52" spans="1:14" ht="64.5" customHeight="1">
      <c r="A52" s="5">
        <v>33</v>
      </c>
      <c r="B52" s="54"/>
      <c r="C52" s="54"/>
      <c r="D52" s="54"/>
      <c r="E52" s="54"/>
      <c r="F52" s="54"/>
      <c r="G52" s="54"/>
      <c r="H52" s="56"/>
      <c r="I52" s="57"/>
      <c r="J52" s="57"/>
      <c r="K52" s="57"/>
      <c r="L52" s="57"/>
      <c r="M52" s="103"/>
      <c r="N52" s="58"/>
    </row>
    <row r="53" spans="1:14" ht="64.5" customHeight="1">
      <c r="A53" s="90">
        <v>34</v>
      </c>
      <c r="B53" s="89"/>
      <c r="C53" s="89"/>
      <c r="D53" s="89"/>
      <c r="E53" s="89"/>
      <c r="F53" s="89"/>
      <c r="G53" s="89"/>
      <c r="H53" s="91"/>
      <c r="I53" s="92"/>
      <c r="J53" s="92"/>
      <c r="K53" s="92"/>
      <c r="L53" s="92"/>
      <c r="M53" s="104"/>
      <c r="N53" s="96"/>
    </row>
    <row r="54" spans="1:14" ht="64.5" customHeight="1">
      <c r="A54" s="98">
        <v>35</v>
      </c>
      <c r="B54" s="99"/>
      <c r="C54" s="99"/>
      <c r="D54" s="99"/>
      <c r="E54" s="99"/>
      <c r="F54" s="99"/>
      <c r="G54" s="99"/>
      <c r="H54" s="100"/>
      <c r="I54" s="101"/>
      <c r="J54" s="101"/>
      <c r="K54" s="101"/>
      <c r="L54" s="101"/>
      <c r="M54" s="105"/>
      <c r="N54" s="102"/>
    </row>
    <row r="55" spans="1:14" ht="64.5" customHeight="1">
      <c r="A55" s="93">
        <v>36</v>
      </c>
      <c r="B55" s="55"/>
      <c r="C55" s="55"/>
      <c r="D55" s="55"/>
      <c r="E55" s="55"/>
      <c r="F55" s="55"/>
      <c r="G55" s="55"/>
      <c r="H55" s="94"/>
      <c r="I55" s="95"/>
      <c r="J55" s="95"/>
      <c r="K55" s="95"/>
      <c r="L55" s="95"/>
      <c r="M55" s="103"/>
      <c r="N55" s="97"/>
    </row>
    <row r="56" spans="1:14" ht="64.5" customHeight="1">
      <c r="A56" s="5">
        <v>37</v>
      </c>
      <c r="B56" s="54"/>
      <c r="C56" s="54"/>
      <c r="D56" s="54"/>
      <c r="E56" s="54"/>
      <c r="F56" s="54"/>
      <c r="G56" s="54"/>
      <c r="H56" s="56"/>
      <c r="I56" s="57"/>
      <c r="J56" s="57"/>
      <c r="K56" s="57"/>
      <c r="L56" s="57"/>
      <c r="M56" s="103"/>
      <c r="N56" s="58"/>
    </row>
    <row r="57" spans="1:14" ht="64.5" customHeight="1">
      <c r="A57" s="5">
        <v>38</v>
      </c>
      <c r="B57" s="54"/>
      <c r="C57" s="54"/>
      <c r="D57" s="54"/>
      <c r="E57" s="54"/>
      <c r="F57" s="54"/>
      <c r="G57" s="54"/>
      <c r="H57" s="56"/>
      <c r="I57" s="57"/>
      <c r="J57" s="57"/>
      <c r="K57" s="57"/>
      <c r="L57" s="57"/>
      <c r="M57" s="103"/>
      <c r="N57" s="58"/>
    </row>
    <row r="58" spans="1:14" ht="64.5" customHeight="1">
      <c r="A58" s="5">
        <v>39</v>
      </c>
      <c r="B58" s="54"/>
      <c r="C58" s="54"/>
      <c r="D58" s="54"/>
      <c r="E58" s="54"/>
      <c r="F58" s="54"/>
      <c r="G58" s="54"/>
      <c r="H58" s="56"/>
      <c r="I58" s="57"/>
      <c r="J58" s="57"/>
      <c r="K58" s="57"/>
      <c r="L58" s="57"/>
      <c r="M58" s="103"/>
      <c r="N58" s="58"/>
    </row>
    <row r="59" spans="1:14" ht="64.5" customHeight="1">
      <c r="A59" s="5">
        <v>40</v>
      </c>
      <c r="B59" s="54"/>
      <c r="C59" s="54"/>
      <c r="D59" s="54"/>
      <c r="E59" s="54"/>
      <c r="F59" s="54"/>
      <c r="G59" s="54"/>
      <c r="H59" s="56"/>
      <c r="I59" s="57"/>
      <c r="J59" s="57"/>
      <c r="K59" s="57"/>
      <c r="L59" s="57"/>
      <c r="M59" s="103"/>
      <c r="N59" s="58"/>
    </row>
  </sheetData>
  <sheetProtection algorithmName="SHA-512" hashValue="uCkTUX37Xg6NB1sAXz5mvxB/q/w+Q0VpfCHgR3ZZufakywRNzbXmSqQceaaeMJ6LiP12lHYhyLDkzqmEyuMXAA==" saltValue="aPmjtCAcbDw62sbd7QRjhQ==" spinCount="100000" sheet="1" objects="1" scenarios="1"/>
  <mergeCells count="14">
    <mergeCell ref="C10:I10"/>
    <mergeCell ref="A5:B5"/>
    <mergeCell ref="A6:B7"/>
    <mergeCell ref="C18:D18"/>
    <mergeCell ref="E18:F18"/>
    <mergeCell ref="A8:B8"/>
    <mergeCell ref="A9:B9"/>
    <mergeCell ref="A10:B10"/>
    <mergeCell ref="C9:E9"/>
    <mergeCell ref="C5:F5"/>
    <mergeCell ref="H5:I5"/>
    <mergeCell ref="F7:I7"/>
    <mergeCell ref="G9:I9"/>
    <mergeCell ref="E14:F14"/>
  </mergeCells>
  <phoneticPr fontId="4"/>
  <dataValidations count="5">
    <dataValidation imeMode="on" allowBlank="1" showInputMessage="1" showErrorMessage="1" sqref="C10:C14 N5 C7 G6 N9:N14" xr:uid="{8902831B-815B-4E69-BCE9-3839F9502B90}"/>
    <dataValidation imeMode="halfAlpha" allowBlank="1" showInputMessage="1" showErrorMessage="1" sqref="D8 M20:M59 G20:G59 H8 F8 C6 E6 D6 F6 C8 E8 G8" xr:uid="{067D9D43-556A-4E88-ABF5-DF949F9E3253}"/>
    <dataValidation imeMode="off" allowBlank="1" showInputMessage="1" showErrorMessage="1" sqref="G19" xr:uid="{8FEAD68E-2214-4E1F-89AB-ABF354641F8D}"/>
    <dataValidation type="list" allowBlank="1" showInputMessage="1" showErrorMessage="1" sqref="N19:N59" xr:uid="{F5D26339-5172-4D27-A206-CD8623189176}">
      <formula1>"希望する,希望しない"</formula1>
    </dataValidation>
    <dataValidation imeMode="fullKatakana" allowBlank="1" showInputMessage="1" showErrorMessage="1" sqref="E19 F19 E20:F59 H5:I5" xr:uid="{CE5C707A-AE14-46FF-90F4-59147951782F}"/>
  </dataValidations>
  <hyperlinks>
    <hyperlink ref="G1" r:id="rId1" xr:uid="{B8B2DA76-3438-47DB-B6D5-909C6C431F5C}"/>
    <hyperlink ref="G1:I1" r:id="rId2" display="info-mg@cpc.or.jp" xr:uid="{10ACC286-D6B5-44C8-8ADD-8CE819DA6EDE}"/>
    <hyperlink ref="C3:E3" r:id="rId3" display="※個人情報保護方針はこちらからご確認ください" xr:uid="{7E032C6A-39DB-4B81-8A25-FCC6AA1FD320}"/>
    <hyperlink ref="E14" r:id="rId4" display="お申し込みページはこちらから" xr:uid="{1EB9D7A3-ABEF-43F0-B48C-4D6438CFDC9E}"/>
  </hyperlinks>
  <printOptions horizontalCentered="1" verticalCentered="1"/>
  <pageMargins left="0.32" right="0.26" top="0.30694444444444446" bottom="0.35433070866141736" header="0.23" footer="0.25"/>
  <pageSetup paperSize="9" scale="32" fitToHeight="0" orientation="landscape" r:id="rId5"/>
  <rowBreaks count="2" manualBreakCount="2">
    <brk id="34" max="13" man="1"/>
    <brk id="54" max="1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E4FDFE-E9F3-4C83-A035-4F62DAAC7A90}">
          <x14:formula1>
            <xm:f>リスト!$A$2:$A$5</xm:f>
          </x14:formula1>
          <xm:sqref>H19:H59</xm:sqref>
        </x14:dataValidation>
        <x14:dataValidation type="list" allowBlank="1" showInputMessage="1" showErrorMessage="1" xr:uid="{554C508A-639E-4926-B209-5F97FA57CBE0}">
          <x14:formula1>
            <xm:f>リスト!$C$2:$C$5</xm:f>
          </x14:formula1>
          <xm:sqref>I19:J59</xm:sqref>
        </x14:dataValidation>
        <x14:dataValidation type="list" allowBlank="1" showInputMessage="1" showErrorMessage="1" xr:uid="{F2BE3711-1BF1-4F59-8D63-123F4294035E}">
          <x14:formula1>
            <xm:f>リスト!$I$2:$I$7</xm:f>
          </x14:formula1>
          <xm:sqref>C9:E9</xm:sqref>
        </x14:dataValidation>
        <x14:dataValidation type="list" allowBlank="1" showInputMessage="1" showErrorMessage="1" xr:uid="{C639FC69-01A6-4915-AC9D-63C9FB7212A6}">
          <x14:formula1>
            <xm:f>リスト!$E$2:$E$6</xm:f>
          </x14:formula1>
          <xm:sqref>K19:L59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8BCE-29E2-4F05-8839-86712529B2CC}">
  <sheetPr codeName="Sheet2"/>
  <dimension ref="A1:J8"/>
  <sheetViews>
    <sheetView workbookViewId="0">
      <selection activeCell="E8" sqref="E8"/>
    </sheetView>
  </sheetViews>
  <sheetFormatPr defaultColWidth="8.75" defaultRowHeight="18.75"/>
  <cols>
    <col min="1" max="1" width="38.75" style="20" customWidth="1"/>
    <col min="2" max="2" width="2.25" style="20" customWidth="1"/>
    <col min="3" max="3" width="40.125" style="20" customWidth="1"/>
    <col min="4" max="4" width="4" style="20" customWidth="1"/>
    <col min="5" max="5" width="28.625" style="20" customWidth="1"/>
    <col min="6" max="6" width="3.5" style="20" customWidth="1"/>
    <col min="7" max="7" width="25.25" style="20" customWidth="1"/>
    <col min="8" max="8" width="3.25" style="20" customWidth="1"/>
    <col min="9" max="9" width="35.375" style="20" customWidth="1"/>
    <col min="10" max="10" width="3.25" style="20" customWidth="1"/>
    <col min="11" max="16384" width="8.75" style="20"/>
  </cols>
  <sheetData>
    <row r="1" spans="1:10">
      <c r="A1" s="21" t="s">
        <v>128</v>
      </c>
      <c r="B1" s="21"/>
      <c r="C1" s="21" t="s">
        <v>30</v>
      </c>
      <c r="D1" s="21"/>
      <c r="E1" s="21" t="s">
        <v>31</v>
      </c>
      <c r="F1" s="21"/>
      <c r="G1" s="21" t="s">
        <v>32</v>
      </c>
      <c r="H1" s="21"/>
      <c r="I1" s="21" t="s">
        <v>33</v>
      </c>
      <c r="J1" s="21"/>
    </row>
    <row r="2" spans="1:10">
      <c r="A2" s="20" t="s">
        <v>24</v>
      </c>
      <c r="B2" s="20">
        <v>1</v>
      </c>
      <c r="G2" s="20" t="s">
        <v>130</v>
      </c>
      <c r="H2" s="20">
        <v>1</v>
      </c>
      <c r="I2" s="20" t="s">
        <v>34</v>
      </c>
      <c r="J2" s="20">
        <v>1</v>
      </c>
    </row>
    <row r="3" spans="1:10">
      <c r="A3" s="20" t="s">
        <v>35</v>
      </c>
      <c r="B3" s="20">
        <v>2</v>
      </c>
      <c r="C3" s="20" t="s">
        <v>25</v>
      </c>
      <c r="D3" s="20">
        <v>1</v>
      </c>
      <c r="E3" s="20" t="s">
        <v>36</v>
      </c>
      <c r="F3" s="20">
        <v>1</v>
      </c>
      <c r="G3" s="20" t="s">
        <v>129</v>
      </c>
      <c r="H3" s="20">
        <v>0</v>
      </c>
      <c r="I3" s="20" t="s">
        <v>37</v>
      </c>
      <c r="J3" s="20">
        <v>2</v>
      </c>
    </row>
    <row r="4" spans="1:10">
      <c r="A4" s="20" t="s">
        <v>38</v>
      </c>
      <c r="B4" s="20">
        <v>0</v>
      </c>
      <c r="C4" s="20" t="s">
        <v>26</v>
      </c>
      <c r="D4" s="20">
        <v>5</v>
      </c>
      <c r="E4" s="20" t="s">
        <v>39</v>
      </c>
      <c r="F4" s="20">
        <v>2</v>
      </c>
      <c r="I4" s="20" t="s">
        <v>40</v>
      </c>
      <c r="J4" s="20">
        <v>3</v>
      </c>
    </row>
    <row r="5" spans="1:10">
      <c r="A5" s="20" t="s">
        <v>41</v>
      </c>
      <c r="B5" s="20">
        <v>3</v>
      </c>
      <c r="E5" s="20" t="s">
        <v>42</v>
      </c>
      <c r="F5" s="20">
        <v>3</v>
      </c>
      <c r="I5" s="20" t="s">
        <v>43</v>
      </c>
      <c r="J5" s="20">
        <v>4</v>
      </c>
    </row>
    <row r="6" spans="1:10">
      <c r="I6" s="20" t="s">
        <v>44</v>
      </c>
      <c r="J6" s="20">
        <v>5</v>
      </c>
    </row>
    <row r="7" spans="1:10">
      <c r="I7" s="20" t="s">
        <v>45</v>
      </c>
      <c r="J7" s="20">
        <v>6</v>
      </c>
    </row>
    <row r="8" spans="1:10">
      <c r="I8" s="20" t="s">
        <v>46</v>
      </c>
    </row>
  </sheetData>
  <sheetProtection algorithmName="SHA-512" hashValue="gkcOcVPxuCsl/Tb9JnTviYflOUFJnwx6bdrGHvrE9lFDSNqdR6H+dm97lOoUwMcteES1OQEdAt/8ZsZdEkyM6A==" saltValue="ChpU8NrQon3Agm808ykXtw==" spinCount="100000" sheet="1" objects="1" scenarios="1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499C-76EF-4EEC-971E-55909180C090}">
  <sheetPr codeName="Sheet3">
    <tabColor rgb="FFFF0000"/>
  </sheetPr>
  <dimension ref="A1:BU41"/>
  <sheetViews>
    <sheetView topLeftCell="O1" zoomScaleNormal="100" workbookViewId="0">
      <selection activeCell="O2" sqref="O2"/>
    </sheetView>
  </sheetViews>
  <sheetFormatPr defaultRowHeight="18.75" customHeight="1"/>
  <cols>
    <col min="1" max="1" width="23.25" style="74" bestFit="1" customWidth="1"/>
    <col min="2" max="2" width="17.25" style="74" bestFit="1" customWidth="1"/>
    <col min="3" max="3" width="27.625" style="74" bestFit="1" customWidth="1"/>
    <col min="4" max="4" width="31.5" style="74" bestFit="1" customWidth="1"/>
    <col min="5" max="5" width="19.25" style="76" bestFit="1" customWidth="1"/>
    <col min="6" max="6" width="27.625" style="76" bestFit="1" customWidth="1"/>
    <col min="7" max="7" width="27.625" style="70" bestFit="1" customWidth="1"/>
    <col min="8" max="8" width="13" style="70" bestFit="1" customWidth="1"/>
    <col min="9" max="9" width="19.25" style="70" bestFit="1" customWidth="1"/>
    <col min="10" max="10" width="17.75" style="70" bestFit="1" customWidth="1"/>
    <col min="11" max="11" width="19.25" style="70" bestFit="1" customWidth="1"/>
    <col min="12" max="12" width="19.25" style="74" bestFit="1" customWidth="1"/>
    <col min="13" max="13" width="20.375" style="75" bestFit="1" customWidth="1"/>
    <col min="14" max="14" width="23.5" style="76" bestFit="1" customWidth="1"/>
    <col min="15" max="15" width="15.125" style="71" bestFit="1" customWidth="1"/>
    <col min="16" max="17" width="19.25" style="71" bestFit="1" customWidth="1"/>
    <col min="18" max="19" width="17.25" style="71" bestFit="1" customWidth="1"/>
    <col min="20" max="22" width="23.5" style="71" bestFit="1" customWidth="1"/>
    <col min="23" max="23" width="12.625" style="71" bestFit="1" customWidth="1"/>
    <col min="24" max="24" width="12.875" style="71" bestFit="1" customWidth="1"/>
    <col min="25" max="26" width="17.25" style="71" bestFit="1" customWidth="1"/>
    <col min="27" max="27" width="13" style="71" bestFit="1" customWidth="1"/>
    <col min="28" max="28" width="31.75" style="71" bestFit="1" customWidth="1"/>
    <col min="29" max="29" width="29.625" style="78" bestFit="1" customWidth="1"/>
    <col min="30" max="30" width="28.625" style="78" bestFit="1" customWidth="1"/>
    <col min="31" max="31" width="24.5" style="78" bestFit="1" customWidth="1"/>
    <col min="32" max="32" width="22.5" style="78" bestFit="1" customWidth="1"/>
    <col min="33" max="33" width="26.625" style="78" bestFit="1" customWidth="1"/>
    <col min="34" max="34" width="28.625" style="78" bestFit="1" customWidth="1"/>
    <col min="35" max="35" width="24.5" style="78" bestFit="1" customWidth="1"/>
    <col min="36" max="36" width="22.5" style="78" bestFit="1" customWidth="1"/>
    <col min="37" max="37" width="26.625" style="78" bestFit="1" customWidth="1"/>
    <col min="38" max="38" width="28.625" style="78" bestFit="1" customWidth="1"/>
    <col min="39" max="39" width="24.5" style="78" bestFit="1" customWidth="1"/>
    <col min="40" max="40" width="22.5" style="78" bestFit="1" customWidth="1"/>
    <col min="41" max="41" width="26.625" style="78" bestFit="1" customWidth="1"/>
    <col min="42" max="42" width="28.625" style="78" bestFit="1" customWidth="1"/>
    <col min="43" max="43" width="24.5" style="78" bestFit="1" customWidth="1"/>
    <col min="44" max="44" width="22.5" style="78" bestFit="1" customWidth="1"/>
    <col min="45" max="45" width="26.625" style="78" bestFit="1" customWidth="1"/>
    <col min="46" max="46" width="28.625" style="78" bestFit="1" customWidth="1"/>
    <col min="47" max="47" width="24.5" style="78" bestFit="1" customWidth="1"/>
    <col min="48" max="48" width="22.5" style="78" bestFit="1" customWidth="1"/>
    <col min="49" max="49" width="26.625" style="78" bestFit="1" customWidth="1"/>
    <col min="50" max="50" width="28.625" style="78" bestFit="1" customWidth="1"/>
    <col min="51" max="51" width="24.5" style="78" bestFit="1" customWidth="1"/>
    <col min="52" max="52" width="22.5" style="78" bestFit="1" customWidth="1"/>
    <col min="53" max="53" width="26.625" style="78" bestFit="1" customWidth="1"/>
    <col min="54" max="54" width="28.625" style="78" bestFit="1" customWidth="1"/>
    <col min="55" max="55" width="24.5" style="78" bestFit="1" customWidth="1"/>
    <col min="56" max="56" width="22.5" style="78" bestFit="1" customWidth="1"/>
    <col min="57" max="57" width="26.625" style="78" bestFit="1" customWidth="1"/>
    <col min="58" max="58" width="28.625" style="78" bestFit="1" customWidth="1"/>
    <col min="59" max="59" width="24.5" style="78" bestFit="1" customWidth="1"/>
    <col min="60" max="60" width="22.5" style="78" bestFit="1" customWidth="1"/>
    <col min="61" max="61" width="26.625" style="78" bestFit="1" customWidth="1"/>
    <col min="62" max="62" width="28.625" style="78" bestFit="1" customWidth="1"/>
    <col min="63" max="63" width="24.5" style="78" bestFit="1" customWidth="1"/>
    <col min="64" max="64" width="22.5" style="78" bestFit="1" customWidth="1"/>
    <col min="65" max="65" width="26.625" style="78" bestFit="1" customWidth="1"/>
    <col min="66" max="66" width="29.625" style="78" bestFit="1" customWidth="1"/>
    <col min="67" max="67" width="25.625" style="78" bestFit="1" customWidth="1"/>
    <col min="68" max="68" width="23.625" style="78" bestFit="1" customWidth="1"/>
    <col min="69" max="69" width="27.75" style="78" bestFit="1" customWidth="1"/>
    <col min="70" max="70" width="37.75" style="78" customWidth="1"/>
    <col min="71" max="71" width="21.375" style="78" bestFit="1" customWidth="1"/>
    <col min="72" max="72" width="19.25" style="78" bestFit="1" customWidth="1"/>
    <col min="73" max="73" width="17.25" style="78" bestFit="1" customWidth="1"/>
    <col min="74" max="16384" width="9" style="74"/>
  </cols>
  <sheetData>
    <row r="1" spans="1:73" s="81" customFormat="1" ht="18.75" customHeight="1">
      <c r="A1" s="79" t="s">
        <v>47</v>
      </c>
      <c r="B1" s="79" t="s">
        <v>48</v>
      </c>
      <c r="C1" s="79" t="s">
        <v>49</v>
      </c>
      <c r="D1" s="79" t="s">
        <v>50</v>
      </c>
      <c r="E1" s="72" t="s">
        <v>51</v>
      </c>
      <c r="F1" s="72" t="s">
        <v>52</v>
      </c>
      <c r="G1" s="63" t="s">
        <v>53</v>
      </c>
      <c r="H1" s="63" t="s">
        <v>54</v>
      </c>
      <c r="I1" s="63" t="s">
        <v>55</v>
      </c>
      <c r="J1" s="63" t="s">
        <v>56</v>
      </c>
      <c r="K1" s="63" t="s">
        <v>145</v>
      </c>
      <c r="L1" s="72" t="s">
        <v>149</v>
      </c>
      <c r="M1" s="73" t="s">
        <v>124</v>
      </c>
      <c r="N1" s="72" t="s">
        <v>57</v>
      </c>
      <c r="O1" s="64" t="s">
        <v>58</v>
      </c>
      <c r="P1" s="64" t="s">
        <v>59</v>
      </c>
      <c r="Q1" s="64" t="s">
        <v>60</v>
      </c>
      <c r="R1" s="64" t="s">
        <v>61</v>
      </c>
      <c r="S1" s="64" t="s">
        <v>62</v>
      </c>
      <c r="T1" s="64" t="s">
        <v>63</v>
      </c>
      <c r="U1" s="64" t="s">
        <v>64</v>
      </c>
      <c r="V1" s="64" t="s">
        <v>65</v>
      </c>
      <c r="W1" s="63" t="s">
        <v>66</v>
      </c>
      <c r="X1" s="63" t="s">
        <v>67</v>
      </c>
      <c r="Y1" s="63" t="s">
        <v>68</v>
      </c>
      <c r="Z1" s="63" t="s">
        <v>69</v>
      </c>
      <c r="AA1" s="63" t="s">
        <v>70</v>
      </c>
      <c r="AB1" s="63" t="s">
        <v>71</v>
      </c>
      <c r="AC1" s="72" t="s">
        <v>72</v>
      </c>
      <c r="AD1" s="72" t="s">
        <v>73</v>
      </c>
      <c r="AE1" s="72" t="s">
        <v>74</v>
      </c>
      <c r="AF1" s="72" t="s">
        <v>75</v>
      </c>
      <c r="AG1" s="72" t="s">
        <v>76</v>
      </c>
      <c r="AH1" s="72" t="s">
        <v>77</v>
      </c>
      <c r="AI1" s="72" t="s">
        <v>78</v>
      </c>
      <c r="AJ1" s="80" t="s">
        <v>79</v>
      </c>
      <c r="AK1" s="80" t="s">
        <v>80</v>
      </c>
      <c r="AL1" s="72" t="s">
        <v>81</v>
      </c>
      <c r="AM1" s="72" t="s">
        <v>82</v>
      </c>
      <c r="AN1" s="80" t="s">
        <v>83</v>
      </c>
      <c r="AO1" s="80" t="s">
        <v>84</v>
      </c>
      <c r="AP1" s="72" t="s">
        <v>85</v>
      </c>
      <c r="AQ1" s="72" t="s">
        <v>86</v>
      </c>
      <c r="AR1" s="80" t="s">
        <v>87</v>
      </c>
      <c r="AS1" s="80" t="s">
        <v>88</v>
      </c>
      <c r="AT1" s="72" t="s">
        <v>89</v>
      </c>
      <c r="AU1" s="72" t="s">
        <v>90</v>
      </c>
      <c r="AV1" s="80" t="s">
        <v>91</v>
      </c>
      <c r="AW1" s="80" t="s">
        <v>92</v>
      </c>
      <c r="AX1" s="72" t="s">
        <v>93</v>
      </c>
      <c r="AY1" s="72" t="s">
        <v>94</v>
      </c>
      <c r="AZ1" s="80" t="s">
        <v>95</v>
      </c>
      <c r="BA1" s="72" t="s">
        <v>96</v>
      </c>
      <c r="BB1" s="72" t="s">
        <v>97</v>
      </c>
      <c r="BC1" s="72" t="s">
        <v>98</v>
      </c>
      <c r="BD1" s="72" t="s">
        <v>99</v>
      </c>
      <c r="BE1" s="72" t="s">
        <v>100</v>
      </c>
      <c r="BF1" s="72" t="s">
        <v>101</v>
      </c>
      <c r="BG1" s="72" t="s">
        <v>102</v>
      </c>
      <c r="BH1" s="72" t="s">
        <v>103</v>
      </c>
      <c r="BI1" s="72" t="s">
        <v>104</v>
      </c>
      <c r="BJ1" s="72" t="s">
        <v>105</v>
      </c>
      <c r="BK1" s="72" t="s">
        <v>106</v>
      </c>
      <c r="BL1" s="80" t="s">
        <v>107</v>
      </c>
      <c r="BM1" s="72" t="s">
        <v>123</v>
      </c>
      <c r="BN1" s="72" t="s">
        <v>108</v>
      </c>
      <c r="BO1" s="72" t="s">
        <v>109</v>
      </c>
      <c r="BP1" s="72" t="s">
        <v>110</v>
      </c>
      <c r="BQ1" s="72" t="s">
        <v>111</v>
      </c>
      <c r="BR1" s="72" t="s">
        <v>112</v>
      </c>
      <c r="BS1" s="72" t="s">
        <v>113</v>
      </c>
      <c r="BT1" s="72" t="s">
        <v>114</v>
      </c>
      <c r="BU1" s="72" t="s">
        <v>115</v>
      </c>
    </row>
    <row r="2" spans="1:73" ht="18.75" customHeight="1">
      <c r="A2" s="82"/>
      <c r="B2" s="82"/>
      <c r="C2" s="82"/>
      <c r="D2" s="82"/>
      <c r="E2" s="82"/>
      <c r="F2" s="82"/>
      <c r="G2" s="65" t="s">
        <v>116</v>
      </c>
      <c r="H2" s="65">
        <v>2024</v>
      </c>
      <c r="I2" s="65">
        <v>1</v>
      </c>
      <c r="J2" s="65"/>
      <c r="K2" s="65" t="s">
        <v>146</v>
      </c>
      <c r="L2" s="111">
        <v>1</v>
      </c>
      <c r="M2" s="108">
        <f>1000</f>
        <v>1000</v>
      </c>
      <c r="N2" s="109">
        <v>1</v>
      </c>
      <c r="O2" s="66" t="str">
        <f>DBCS('参加申込書（第55回中部マーケティング会議）'!$C$5)</f>
        <v/>
      </c>
      <c r="P2" s="66" t="str">
        <f>DBCS(PHONETIC('参加申込書（第55回中部マーケティング会議）'!$H$5))</f>
        <v/>
      </c>
      <c r="Q2" s="67" t="str">
        <f>SUBSTITUTE(DBCS('参加申込書（第55回中部マーケティング会議）'!B20), CHAR(10), "")</f>
        <v/>
      </c>
      <c r="R2" s="67" t="str">
        <f>DBCS('参加申込書（第55回中部マーケティング会議）'!C20)</f>
        <v/>
      </c>
      <c r="S2" s="67" t="str">
        <f>DBCS('参加申込書（第55回中部マーケティング会議）'!D20)</f>
        <v/>
      </c>
      <c r="T2" s="67" t="str">
        <f>DBCS(PHONETIC('参加申込書（第55回中部マーケティング会議）'!E20))</f>
        <v/>
      </c>
      <c r="U2" s="67" t="str">
        <f>DBCS(PHONETIC('参加申込書（第55回中部マーケティング会議）'!F20))</f>
        <v/>
      </c>
      <c r="V2" s="67" t="str">
        <f>ASC('参加申込書（第55回中部マーケティング会議）'!G20)</f>
        <v/>
      </c>
      <c r="W2" s="68"/>
      <c r="X2" s="68"/>
      <c r="Y2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" s="67" t="str">
        <f>DBCS('参加申込書（第55回中部マーケティング会議）'!$D$7)</f>
        <v/>
      </c>
      <c r="AA2" s="67" t="str">
        <f>DBCS('参加申込書（第55回中部マーケティング会議）'!$F$7)</f>
        <v/>
      </c>
      <c r="AB2" s="67" t="str">
        <f>CLEAN(DBCS('参加申込書（第55回中部マーケティング会議）'!$C$10))</f>
        <v/>
      </c>
      <c r="AC2" s="82">
        <v>1</v>
      </c>
      <c r="AD2" s="82">
        <v>1</v>
      </c>
      <c r="AE2" s="82" t="s">
        <v>117</v>
      </c>
      <c r="AF2" s="77" t="str">
        <f>IF('参加申込書（第55回中部マーケティング会議）'!H20="","",'参加申込書（第55回中部マーケティング会議）'!H20)</f>
        <v/>
      </c>
      <c r="AG2" s="77" t="e">
        <f>VLOOKUP(AF2,リスト!A:B,2,FALSE)</f>
        <v>#N/A</v>
      </c>
      <c r="AH2" s="82">
        <v>2</v>
      </c>
      <c r="AI2" s="83" t="s">
        <v>125</v>
      </c>
      <c r="AJ2" s="77" t="str">
        <f>IF('参加申込書（第55回中部マーケティング会議）'!I20="","",'参加申込書（第55回中部マーケティング会議）'!I20)</f>
        <v/>
      </c>
      <c r="AK2" s="77" t="str">
        <f>IF(AJ2="", "", VLOOKUP(AJ2,リスト!C:D,2,FALSE))</f>
        <v/>
      </c>
      <c r="AL2" s="82">
        <v>2</v>
      </c>
      <c r="AM2" s="83" t="s">
        <v>118</v>
      </c>
      <c r="AN2" s="77" t="str">
        <f>IF('参加申込書（第55回中部マーケティング会議）'!J20="","",'参加申込書（第55回中部マーケティング会議）'!J20)</f>
        <v/>
      </c>
      <c r="AO2" s="77" t="str">
        <f>IF(AN2="", "", VLOOKUP(AN2,リスト!C:D,2,FALSE))</f>
        <v/>
      </c>
      <c r="AP2" s="82">
        <v>2</v>
      </c>
      <c r="AQ2" s="83" t="s">
        <v>126</v>
      </c>
      <c r="AR2" s="77" t="str">
        <f>IF('参加申込書（第55回中部マーケティング会議）'!K20="","",'参加申込書（第55回中部マーケティング会議）'!K20)</f>
        <v/>
      </c>
      <c r="AS2" s="77" t="str">
        <f>IF(AR2="", "", VLOOKUP(AR2,リスト!E:F,2,FALSE))</f>
        <v/>
      </c>
      <c r="AT2" s="82">
        <v>2</v>
      </c>
      <c r="AU2" s="83" t="s">
        <v>127</v>
      </c>
      <c r="AV2" s="77" t="str">
        <f>IF('参加申込書（第55回中部マーケティング会議）'!L20="","",'参加申込書（第55回中部マーケティング会議）'!L20)</f>
        <v/>
      </c>
      <c r="AW2" s="77" t="str">
        <f>IF(AV2="", "", VLOOKUP(AV2,リスト!E:F,2,FALSE))</f>
        <v/>
      </c>
      <c r="AX2" s="82">
        <v>4</v>
      </c>
      <c r="AY2" s="82" t="s">
        <v>135</v>
      </c>
      <c r="AZ2" s="77" t="str">
        <f>ASC('参加申込書（第55回中部マーケティング会議）'!M20)</f>
        <v/>
      </c>
      <c r="BA2" s="82"/>
      <c r="BB2" s="82">
        <v>1</v>
      </c>
      <c r="BC2" s="82" t="s">
        <v>119</v>
      </c>
      <c r="BD2" s="77" t="str">
        <f>IF('参加申込書（第55回中部マーケティング会議）'!N20="","",'参加申込書（第55回中部マーケティング会議）'!N20)</f>
        <v/>
      </c>
      <c r="BE2" s="77" t="str">
        <f>IFERROR(IF(VLOOKUP(BD2,リスト!G:H,2,FALSE)="", "", VLOOKUP(BD2,リスト!G:H,2,FALSE)), "")</f>
        <v/>
      </c>
      <c r="BF2" s="82">
        <v>1</v>
      </c>
      <c r="BG2" s="82" t="s">
        <v>120</v>
      </c>
      <c r="BH2" s="77" t="str">
        <f>IF('参加申込書（第55回中部マーケティング会議）'!$C$9="","",'参加申込書（第55回中部マーケティング会議）'!$C$9)</f>
        <v/>
      </c>
      <c r="BI2" s="77">
        <f>IFERROR(VLOOKUP(BH2,リスト!I:J,2,FALSE), 0)</f>
        <v>0</v>
      </c>
      <c r="BJ2" s="82">
        <v>4</v>
      </c>
      <c r="BK2" s="82" t="s">
        <v>121</v>
      </c>
      <c r="BL2" s="77" t="str">
        <f>IF('参加申込書（第55回中部マーケティング会議）'!$G$9="","",'参加申込書（第55回中部マーケティング会議）'!$G$9)</f>
        <v/>
      </c>
      <c r="BM2" s="82"/>
      <c r="BN2" s="82">
        <v>4</v>
      </c>
      <c r="BO2" s="82" t="s">
        <v>122</v>
      </c>
      <c r="BP2" s="66" t="str">
        <f>CLEAN(DBCS('参加申込書（第55回中部マーケティング会議）'!$C$10))</f>
        <v/>
      </c>
      <c r="BQ2" s="82"/>
      <c r="BR2" s="82">
        <v>4444</v>
      </c>
      <c r="BS2" s="82"/>
      <c r="BT2" s="82">
        <v>1</v>
      </c>
      <c r="BU2" s="82"/>
    </row>
    <row r="3" spans="1:73" ht="18.75" customHeight="1">
      <c r="A3" s="85"/>
      <c r="B3" s="85"/>
      <c r="C3" s="85"/>
      <c r="D3" s="85"/>
      <c r="E3" s="86"/>
      <c r="F3" s="86"/>
      <c r="G3" s="65" t="str">
        <f t="shared" ref="G3:I3" si="0">G2</f>
        <v>Mozilla/5.0 (Windows NT 10.0; Win64; x64) AppleWebKit/537.36 (KHTML, like Gecko) Chrome/131.0.0.0 Safari/537.36 Edg/131.0.0.0</v>
      </c>
      <c r="H3" s="65">
        <f t="shared" si="0"/>
        <v>2024</v>
      </c>
      <c r="I3" s="65">
        <f t="shared" si="0"/>
        <v>1</v>
      </c>
      <c r="J3" s="65"/>
      <c r="K3" s="65" t="str">
        <f>K2</f>
        <v>2024302400701</v>
      </c>
      <c r="L3" s="111">
        <f>L2+1</f>
        <v>2</v>
      </c>
      <c r="M3" s="110">
        <f>M2</f>
        <v>1000</v>
      </c>
      <c r="N3" s="109">
        <v>2</v>
      </c>
      <c r="O3" s="66" t="str">
        <f>DBCS('参加申込書（第55回中部マーケティング会議）'!$C$5)</f>
        <v/>
      </c>
      <c r="P3" s="66" t="str">
        <f>DBCS(PHONETIC('参加申込書（第55回中部マーケティング会議）'!$H$5))</f>
        <v/>
      </c>
      <c r="Q3" s="67" t="str">
        <f>SUBSTITUTE(DBCS('参加申込書（第55回中部マーケティング会議）'!B21), CHAR(10), "")</f>
        <v/>
      </c>
      <c r="R3" s="67" t="str">
        <f>DBCS('参加申込書（第55回中部マーケティング会議）'!C21)</f>
        <v/>
      </c>
      <c r="S3" s="67" t="str">
        <f>DBCS('参加申込書（第55回中部マーケティング会議）'!D21)</f>
        <v/>
      </c>
      <c r="T3" s="67" t="str">
        <f>DBCS(PHONETIC('参加申込書（第55回中部マーケティング会議）'!E21))</f>
        <v/>
      </c>
      <c r="U3" s="67" t="str">
        <f>DBCS(PHONETIC('参加申込書（第55回中部マーケティング会議）'!F21))</f>
        <v/>
      </c>
      <c r="V3" s="67" t="str">
        <f>ASC('参加申込書（第55回中部マーケティング会議）'!G21)</f>
        <v/>
      </c>
      <c r="W3" s="68"/>
      <c r="X3" s="69"/>
      <c r="Y3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" s="67" t="str">
        <f>DBCS('参加申込書（第55回中部マーケティング会議）'!$D$7)</f>
        <v/>
      </c>
      <c r="AA3" s="67" t="str">
        <f>DBCS('参加申込書（第55回中部マーケティング会議）'!$F$7)</f>
        <v/>
      </c>
      <c r="AB3" s="68"/>
      <c r="AC3" s="83">
        <f>AC2</f>
        <v>1</v>
      </c>
      <c r="AD3" s="83">
        <f>AD2</f>
        <v>1</v>
      </c>
      <c r="AE3" s="83" t="str">
        <f>AE2</f>
        <v>参加パターン</v>
      </c>
      <c r="AF3" s="77" t="str">
        <f>IF('参加申込書（第55回中部マーケティング会議）'!H21="","",'参加申込書（第55回中部マーケティング会議）'!H21)</f>
        <v/>
      </c>
      <c r="AG3" s="77" t="e">
        <f>VLOOKUP(AF3,リスト!A:B,2,FALSE)</f>
        <v>#N/A</v>
      </c>
      <c r="AH3" s="83">
        <f>AH2</f>
        <v>2</v>
      </c>
      <c r="AI3" s="83" t="str">
        <f>AI2</f>
        <v>オプション 車座トーク第１希望（Ａ・Ｂ・Ｄのみ）</v>
      </c>
      <c r="AJ3" s="77" t="str">
        <f>IF('参加申込書（第55回中部マーケティング会議）'!I21="","",'参加申込書（第55回中部マーケティング会議）'!I21)</f>
        <v/>
      </c>
      <c r="AK3" s="77" t="str">
        <f>IF(AJ3="", "", VLOOKUP(AJ3,リスト!C:D,2,FALSE))</f>
        <v/>
      </c>
      <c r="AL3" s="83">
        <f>AL2</f>
        <v>2</v>
      </c>
      <c r="AM3" s="83" t="str">
        <f>AM2</f>
        <v>オプション 車座トーク第２希望（Ａ・Ｂ・Ｄのみ）</v>
      </c>
      <c r="AN3" s="77" t="str">
        <f>IF('参加申込書（第55回中部マーケティング会議）'!J21="","",'参加申込書（第55回中部マーケティング会議）'!J21)</f>
        <v/>
      </c>
      <c r="AO3" s="77" t="str">
        <f>IF(AN3="", "", VLOOKUP(AN3,リスト!C:D,2,FALSE))</f>
        <v/>
      </c>
      <c r="AP3" s="83">
        <f>AP2</f>
        <v>2</v>
      </c>
      <c r="AQ3" s="83" t="str">
        <f>AQ2</f>
        <v>オプション 現場見学会 第１希望</v>
      </c>
      <c r="AR3" s="77" t="str">
        <f>IF('参加申込書（第55回中部マーケティング会議）'!L21="","",'参加申込書（第55回中部マーケティング会議）'!L21)</f>
        <v/>
      </c>
      <c r="AS3" s="77" t="str">
        <f>IF(AR3="", "", VLOOKUP(AR3,リスト!E:F,2,FALSE))</f>
        <v/>
      </c>
      <c r="AT3" s="83">
        <f>AT2</f>
        <v>2</v>
      </c>
      <c r="AU3" s="83" t="str">
        <f>AU2</f>
        <v>オプション 現場見学会 第２希望</v>
      </c>
      <c r="AV3" s="77" t="str">
        <f>IF('参加申込書（第55回中部マーケティング会議）'!L21="","",'参加申込書（第55回中部マーケティング会議）'!L21)</f>
        <v/>
      </c>
      <c r="AW3" s="77" t="str">
        <f>IF(AV3="", "", VLOOKUP(AV3,リスト!E:F,2,FALSE))</f>
        <v/>
      </c>
      <c r="AX3" s="87">
        <f>AX2</f>
        <v>4</v>
      </c>
      <c r="AY3" s="87" t="str">
        <f>AY2</f>
        <v>参加に関する案内送付先アドレス（アドレスのみ記入ください）</v>
      </c>
      <c r="AZ3" s="77" t="str">
        <f>ASC('参加申込書（第55回中部マーケティング会議）'!M21)</f>
        <v/>
      </c>
      <c r="BA3" s="84"/>
      <c r="BB3" s="87">
        <f>BB2</f>
        <v>1</v>
      </c>
      <c r="BC3" s="87" t="str">
        <f>BC2</f>
        <v>会員PRブースの出店希望有無</v>
      </c>
      <c r="BD3" s="77" t="str">
        <f>IF('参加申込書（第55回中部マーケティング会議）'!N21="","",'参加申込書（第55回中部マーケティング会議）'!N21)</f>
        <v/>
      </c>
      <c r="BE3" s="77" t="str">
        <f>IFERROR(IF(VLOOKUP(BD3,リスト!G:H,2,FALSE)="", "", VLOOKUP(BD3,リスト!G:H,2,FALSE)), "")</f>
        <v/>
      </c>
      <c r="BF3" s="87">
        <f>BF2</f>
        <v>1</v>
      </c>
      <c r="BG3" s="87" t="str">
        <f>BG2</f>
        <v>お申込みの経緯</v>
      </c>
      <c r="BH3" s="77" t="str">
        <f>IF('参加申込書（第55回中部マーケティング会議）'!$C$9="","",'参加申込書（第55回中部マーケティング会議）'!$C$9)</f>
        <v/>
      </c>
      <c r="BI3" s="77">
        <f>IFERROR(VLOOKUP(BH3,リスト!I:J,2,FALSE), 0)</f>
        <v>0</v>
      </c>
      <c r="BJ3" s="87">
        <f>BJ2</f>
        <v>4</v>
      </c>
      <c r="BK3" s="87" t="str">
        <f>BK2</f>
        <v>実行委員企業紹介の場合、その企業名をご記入ください</v>
      </c>
      <c r="BL3" s="77" t="str">
        <f>IF('参加申込書（第55回中部マーケティング会議）'!$G$9="","",'参加申込書（第55回中部マーケティング会議）'!$G$9)</f>
        <v/>
      </c>
      <c r="BM3" s="84"/>
      <c r="BN3" s="87">
        <f>BN2</f>
        <v>4</v>
      </c>
      <c r="BO3" s="87" t="str">
        <f>BO2</f>
        <v>【備考欄】請求書送付先のご連絡など</v>
      </c>
      <c r="BP3" s="83"/>
      <c r="BQ3" s="84"/>
      <c r="BR3" s="82">
        <f>BR2</f>
        <v>4444</v>
      </c>
      <c r="BS3" s="84"/>
      <c r="BT3" s="82">
        <f>BT2</f>
        <v>1</v>
      </c>
      <c r="BU3" s="84"/>
    </row>
    <row r="4" spans="1:73" ht="18.75" customHeight="1">
      <c r="A4" s="85"/>
      <c r="B4" s="85"/>
      <c r="C4" s="85"/>
      <c r="D4" s="85"/>
      <c r="E4" s="86"/>
      <c r="F4" s="86"/>
      <c r="G4" s="65" t="str">
        <f t="shared" ref="G4:G41" si="1">G3</f>
        <v>Mozilla/5.0 (Windows NT 10.0; Win64; x64) AppleWebKit/537.36 (KHTML, like Gecko) Chrome/131.0.0.0 Safari/537.36 Edg/131.0.0.0</v>
      </c>
      <c r="H4" s="65">
        <f t="shared" ref="H4:H41" si="2">H3</f>
        <v>2024</v>
      </c>
      <c r="I4" s="65">
        <f t="shared" ref="I4:I41" si="3">I3</f>
        <v>1</v>
      </c>
      <c r="J4" s="65"/>
      <c r="K4" s="65" t="str">
        <f t="shared" ref="K4:K41" si="4">K3</f>
        <v>2024302400701</v>
      </c>
      <c r="L4" s="111">
        <f>L3+1</f>
        <v>3</v>
      </c>
      <c r="M4" s="110">
        <f>M3</f>
        <v>1000</v>
      </c>
      <c r="N4" s="109">
        <v>3</v>
      </c>
      <c r="O4" s="66" t="str">
        <f>DBCS('参加申込書（第55回中部マーケティング会議）'!$C$5)</f>
        <v/>
      </c>
      <c r="P4" s="66" t="str">
        <f>DBCS(PHONETIC('参加申込書（第55回中部マーケティング会議）'!$H$5))</f>
        <v/>
      </c>
      <c r="Q4" s="67" t="str">
        <f>SUBSTITUTE(DBCS('参加申込書（第55回中部マーケティング会議）'!B22), CHAR(10), "")</f>
        <v/>
      </c>
      <c r="R4" s="67" t="str">
        <f>DBCS('参加申込書（第55回中部マーケティング会議）'!C22)</f>
        <v/>
      </c>
      <c r="S4" s="67" t="str">
        <f>DBCS('参加申込書（第55回中部マーケティング会議）'!D22)</f>
        <v/>
      </c>
      <c r="T4" s="67" t="str">
        <f>DBCS(PHONETIC('参加申込書（第55回中部マーケティング会議）'!E22))</f>
        <v/>
      </c>
      <c r="U4" s="67" t="str">
        <f>DBCS(PHONETIC('参加申込書（第55回中部マーケティング会議）'!F22))</f>
        <v/>
      </c>
      <c r="V4" s="67" t="str">
        <f>ASC('参加申込書（第55回中部マーケティング会議）'!G22)</f>
        <v/>
      </c>
      <c r="W4" s="68"/>
      <c r="X4" s="69"/>
      <c r="Y4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" s="67" t="str">
        <f>DBCS('参加申込書（第55回中部マーケティング会議）'!$D$7)</f>
        <v/>
      </c>
      <c r="AA4" s="67" t="str">
        <f>DBCS('参加申込書（第55回中部マーケティング会議）'!$F$7)</f>
        <v/>
      </c>
      <c r="AB4" s="68"/>
      <c r="AC4" s="83">
        <f t="shared" ref="AC4:AC41" si="5">AC3</f>
        <v>1</v>
      </c>
      <c r="AD4" s="83">
        <f t="shared" ref="AD4:AD41" si="6">AD3</f>
        <v>1</v>
      </c>
      <c r="AE4" s="83" t="str">
        <f t="shared" ref="AE4:AE41" si="7">AE3</f>
        <v>参加パターン</v>
      </c>
      <c r="AF4" s="77" t="str">
        <f>IF('参加申込書（第55回中部マーケティング会議）'!H22="","",'参加申込書（第55回中部マーケティング会議）'!H22)</f>
        <v/>
      </c>
      <c r="AG4" s="77" t="e">
        <f>VLOOKUP(AF4,リスト!A:B,2,FALSE)</f>
        <v>#N/A</v>
      </c>
      <c r="AH4" s="83">
        <f t="shared" ref="AH4:AH41" si="8">AH3</f>
        <v>2</v>
      </c>
      <c r="AI4" s="83" t="str">
        <f t="shared" ref="AI4:AI41" si="9">AI3</f>
        <v>オプション 車座トーク第１希望（Ａ・Ｂ・Ｄのみ）</v>
      </c>
      <c r="AJ4" s="77" t="str">
        <f>IF('参加申込書（第55回中部マーケティング会議）'!I22="","",'参加申込書（第55回中部マーケティング会議）'!I22)</f>
        <v/>
      </c>
      <c r="AK4" s="77" t="str">
        <f>IF(AJ4="", "", VLOOKUP(AJ4,リスト!C:D,2,FALSE))</f>
        <v/>
      </c>
      <c r="AL4" s="83">
        <f t="shared" ref="AL4:AL41" si="10">AL3</f>
        <v>2</v>
      </c>
      <c r="AM4" s="83" t="str">
        <f t="shared" ref="AM4:AM41" si="11">AM3</f>
        <v>オプション 車座トーク第２希望（Ａ・Ｂ・Ｄのみ）</v>
      </c>
      <c r="AN4" s="77" t="str">
        <f>IF('参加申込書（第55回中部マーケティング会議）'!J22="","",'参加申込書（第55回中部マーケティング会議）'!J22)</f>
        <v/>
      </c>
      <c r="AO4" s="77" t="str">
        <f>IF(AN4="", "", VLOOKUP(AN4,リスト!C:D,2,FALSE))</f>
        <v/>
      </c>
      <c r="AP4" s="83">
        <f t="shared" ref="AP4:AP41" si="12">AP3</f>
        <v>2</v>
      </c>
      <c r="AQ4" s="83" t="str">
        <f t="shared" ref="AQ4:AQ41" si="13">AQ3</f>
        <v>オプション 現場見学会 第１希望</v>
      </c>
      <c r="AR4" s="77" t="str">
        <f>IF('参加申込書（第55回中部マーケティング会議）'!K22="","",'参加申込書（第55回中部マーケティング会議）'!K22)</f>
        <v/>
      </c>
      <c r="AS4" s="77" t="str">
        <f>IF(AR4="", "", VLOOKUP(AR4,リスト!E:F,2,FALSE))</f>
        <v/>
      </c>
      <c r="AT4" s="83">
        <f t="shared" ref="AT4:AT41" si="14">AT3</f>
        <v>2</v>
      </c>
      <c r="AU4" s="83" t="str">
        <f t="shared" ref="AU4:AU41" si="15">AU3</f>
        <v>オプション 現場見学会 第２希望</v>
      </c>
      <c r="AV4" s="77" t="str">
        <f>IF('参加申込書（第55回中部マーケティング会議）'!L22="","",'参加申込書（第55回中部マーケティング会議）'!L22)</f>
        <v/>
      </c>
      <c r="AW4" s="77" t="str">
        <f>IF(AV4="", "", VLOOKUP(AV4,リスト!E:F,2,FALSE))</f>
        <v/>
      </c>
      <c r="AX4" s="87">
        <f t="shared" ref="AX4:AX41" si="16">AX3</f>
        <v>4</v>
      </c>
      <c r="AY4" s="87" t="str">
        <f t="shared" ref="AY4:AY41" si="17">AY3</f>
        <v>参加に関する案内送付先アドレス（アドレスのみ記入ください）</v>
      </c>
      <c r="AZ4" s="77" t="str">
        <f>ASC('参加申込書（第55回中部マーケティング会議）'!M22)</f>
        <v/>
      </c>
      <c r="BA4" s="84"/>
      <c r="BB4" s="87">
        <f t="shared" ref="BB4:BB41" si="18">BB3</f>
        <v>1</v>
      </c>
      <c r="BC4" s="87" t="str">
        <f t="shared" ref="BC4:BC41" si="19">BC3</f>
        <v>会員PRブースの出店希望有無</v>
      </c>
      <c r="BD4" s="77" t="str">
        <f>IF('参加申込書（第55回中部マーケティング会議）'!N22="","",'参加申込書（第55回中部マーケティング会議）'!N22)</f>
        <v/>
      </c>
      <c r="BE4" s="77" t="str">
        <f>IFERROR(IF(VLOOKUP(BD4,リスト!G:H,2,FALSE)="", "", VLOOKUP(BD4,リスト!G:H,2,FALSE)), "")</f>
        <v/>
      </c>
      <c r="BF4" s="87">
        <f t="shared" ref="BF4:BF41" si="20">BF3</f>
        <v>1</v>
      </c>
      <c r="BG4" s="87" t="str">
        <f t="shared" ref="BG4:BG41" si="21">BG3</f>
        <v>お申込みの経緯</v>
      </c>
      <c r="BH4" s="77" t="str">
        <f>IF('参加申込書（第55回中部マーケティング会議）'!$C$9="","",'参加申込書（第55回中部マーケティング会議）'!$C$9)</f>
        <v/>
      </c>
      <c r="BI4" s="77">
        <f>IFERROR(VLOOKUP(BH4,リスト!I:J,2,FALSE), 0)</f>
        <v>0</v>
      </c>
      <c r="BJ4" s="87">
        <f t="shared" ref="BJ4:BJ41" si="22">BJ3</f>
        <v>4</v>
      </c>
      <c r="BK4" s="87" t="str">
        <f t="shared" ref="BK4:BK41" si="23">BK3</f>
        <v>実行委員企業紹介の場合、その企業名をご記入ください</v>
      </c>
      <c r="BL4" s="77" t="str">
        <f>IF('参加申込書（第55回中部マーケティング会議）'!$G$9="","",'参加申込書（第55回中部マーケティング会議）'!$G$9)</f>
        <v/>
      </c>
      <c r="BM4" s="84"/>
      <c r="BN4" s="87">
        <f t="shared" ref="BN4:BN41" si="24">BN3</f>
        <v>4</v>
      </c>
      <c r="BO4" s="87" t="str">
        <f t="shared" ref="BO4:BO41" si="25">BO3</f>
        <v>【備考欄】請求書送付先のご連絡など</v>
      </c>
      <c r="BP4" s="84"/>
      <c r="BQ4" s="84"/>
      <c r="BR4" s="82">
        <f t="shared" ref="BR4:BR41" si="26">BR3</f>
        <v>4444</v>
      </c>
      <c r="BS4" s="84"/>
      <c r="BT4" s="82">
        <f t="shared" ref="BT4:BT41" si="27">BT3</f>
        <v>1</v>
      </c>
      <c r="BU4" s="84"/>
    </row>
    <row r="5" spans="1:73" ht="18.75" customHeight="1">
      <c r="A5" s="85"/>
      <c r="B5" s="85"/>
      <c r="C5" s="85"/>
      <c r="D5" s="85"/>
      <c r="E5" s="86"/>
      <c r="F5" s="86"/>
      <c r="G5" s="65" t="str">
        <f t="shared" si="1"/>
        <v>Mozilla/5.0 (Windows NT 10.0; Win64; x64) AppleWebKit/537.36 (KHTML, like Gecko) Chrome/131.0.0.0 Safari/537.36 Edg/131.0.0.0</v>
      </c>
      <c r="H5" s="65">
        <f t="shared" si="2"/>
        <v>2024</v>
      </c>
      <c r="I5" s="65">
        <f t="shared" si="3"/>
        <v>1</v>
      </c>
      <c r="J5" s="65"/>
      <c r="K5" s="65" t="str">
        <f t="shared" si="4"/>
        <v>2024302400701</v>
      </c>
      <c r="L5" s="111">
        <f t="shared" ref="L5:L41" si="28">L4+1</f>
        <v>4</v>
      </c>
      <c r="M5" s="110">
        <f t="shared" ref="M5:M41" si="29">M4</f>
        <v>1000</v>
      </c>
      <c r="N5" s="109">
        <v>4</v>
      </c>
      <c r="O5" s="66" t="str">
        <f>DBCS('参加申込書（第55回中部マーケティング会議）'!$C$5)</f>
        <v/>
      </c>
      <c r="P5" s="66" t="str">
        <f>DBCS(PHONETIC('参加申込書（第55回中部マーケティング会議）'!$H$5))</f>
        <v/>
      </c>
      <c r="Q5" s="67" t="str">
        <f>SUBSTITUTE(DBCS('参加申込書（第55回中部マーケティング会議）'!B23), CHAR(10), "")</f>
        <v/>
      </c>
      <c r="R5" s="67" t="str">
        <f>DBCS('参加申込書（第55回中部マーケティング会議）'!C23)</f>
        <v/>
      </c>
      <c r="S5" s="67" t="str">
        <f>DBCS('参加申込書（第55回中部マーケティング会議）'!D23)</f>
        <v/>
      </c>
      <c r="T5" s="67" t="str">
        <f>DBCS(PHONETIC('参加申込書（第55回中部マーケティング会議）'!E23))</f>
        <v/>
      </c>
      <c r="U5" s="67" t="str">
        <f>DBCS(PHONETIC('参加申込書（第55回中部マーケティング会議）'!F23))</f>
        <v/>
      </c>
      <c r="V5" s="67" t="str">
        <f>ASC('参加申込書（第55回中部マーケティング会議）'!G23)</f>
        <v/>
      </c>
      <c r="W5" s="68"/>
      <c r="X5" s="69"/>
      <c r="Y5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5" s="67" t="str">
        <f>DBCS('参加申込書（第55回中部マーケティング会議）'!$D$7)</f>
        <v/>
      </c>
      <c r="AA5" s="67" t="str">
        <f>DBCS('参加申込書（第55回中部マーケティング会議）'!$F$7)</f>
        <v/>
      </c>
      <c r="AB5" s="68"/>
      <c r="AC5" s="83">
        <f t="shared" si="5"/>
        <v>1</v>
      </c>
      <c r="AD5" s="83">
        <f t="shared" si="6"/>
        <v>1</v>
      </c>
      <c r="AE5" s="83" t="str">
        <f t="shared" si="7"/>
        <v>参加パターン</v>
      </c>
      <c r="AF5" s="77" t="str">
        <f>IF('参加申込書（第55回中部マーケティング会議）'!H23="","",'参加申込書（第55回中部マーケティング会議）'!H23)</f>
        <v/>
      </c>
      <c r="AG5" s="77" t="e">
        <f>VLOOKUP(AF5,リスト!A:B,2,FALSE)</f>
        <v>#N/A</v>
      </c>
      <c r="AH5" s="83">
        <f t="shared" si="8"/>
        <v>2</v>
      </c>
      <c r="AI5" s="83" t="str">
        <f t="shared" si="9"/>
        <v>オプション 車座トーク第１希望（Ａ・Ｂ・Ｄのみ）</v>
      </c>
      <c r="AJ5" s="77" t="str">
        <f>IF('参加申込書（第55回中部マーケティング会議）'!I23="","",'参加申込書（第55回中部マーケティング会議）'!I23)</f>
        <v/>
      </c>
      <c r="AK5" s="77" t="str">
        <f>IF(AJ5="", "", VLOOKUP(AJ5,リスト!C:D,2,FALSE))</f>
        <v/>
      </c>
      <c r="AL5" s="83">
        <f t="shared" si="10"/>
        <v>2</v>
      </c>
      <c r="AM5" s="83" t="str">
        <f t="shared" si="11"/>
        <v>オプション 車座トーク第２希望（Ａ・Ｂ・Ｄのみ）</v>
      </c>
      <c r="AN5" s="77" t="str">
        <f>IF('参加申込書（第55回中部マーケティング会議）'!J23="","",'参加申込書（第55回中部マーケティング会議）'!J23)</f>
        <v/>
      </c>
      <c r="AO5" s="77" t="str">
        <f>IF(AN5="", "", VLOOKUP(AN5,リスト!C:D,2,FALSE))</f>
        <v/>
      </c>
      <c r="AP5" s="83">
        <f t="shared" si="12"/>
        <v>2</v>
      </c>
      <c r="AQ5" s="83" t="str">
        <f t="shared" si="13"/>
        <v>オプション 現場見学会 第１希望</v>
      </c>
      <c r="AR5" s="77" t="str">
        <f>IF('参加申込書（第55回中部マーケティング会議）'!K23="","",'参加申込書（第55回中部マーケティング会議）'!K23)</f>
        <v/>
      </c>
      <c r="AS5" s="77" t="str">
        <f>IF(AR5="", "", VLOOKUP(AR5,リスト!E:F,2,FALSE))</f>
        <v/>
      </c>
      <c r="AT5" s="83">
        <f t="shared" si="14"/>
        <v>2</v>
      </c>
      <c r="AU5" s="83" t="str">
        <f t="shared" si="15"/>
        <v>オプション 現場見学会 第２希望</v>
      </c>
      <c r="AV5" s="77" t="str">
        <f>IF('参加申込書（第55回中部マーケティング会議）'!L23="","",'参加申込書（第55回中部マーケティング会議）'!L23)</f>
        <v/>
      </c>
      <c r="AW5" s="77" t="str">
        <f>IF(AV5="", "", VLOOKUP(AV5,リスト!E:F,2,FALSE))</f>
        <v/>
      </c>
      <c r="AX5" s="87">
        <f t="shared" si="16"/>
        <v>4</v>
      </c>
      <c r="AY5" s="87" t="str">
        <f t="shared" si="17"/>
        <v>参加に関する案内送付先アドレス（アドレスのみ記入ください）</v>
      </c>
      <c r="AZ5" s="77" t="str">
        <f>ASC('参加申込書（第55回中部マーケティング会議）'!M23)</f>
        <v/>
      </c>
      <c r="BA5" s="84"/>
      <c r="BB5" s="87">
        <f t="shared" si="18"/>
        <v>1</v>
      </c>
      <c r="BC5" s="87" t="str">
        <f t="shared" si="19"/>
        <v>会員PRブースの出店希望有無</v>
      </c>
      <c r="BD5" s="77" t="str">
        <f>IF('参加申込書（第55回中部マーケティング会議）'!N23="","",'参加申込書（第55回中部マーケティング会議）'!N23)</f>
        <v/>
      </c>
      <c r="BE5" s="77" t="str">
        <f>IFERROR(IF(VLOOKUP(BD5,リスト!G:H,2,FALSE)="", "", VLOOKUP(BD5,リスト!G:H,2,FALSE)), "")</f>
        <v/>
      </c>
      <c r="BF5" s="87">
        <f t="shared" si="20"/>
        <v>1</v>
      </c>
      <c r="BG5" s="87" t="str">
        <f t="shared" si="21"/>
        <v>お申込みの経緯</v>
      </c>
      <c r="BH5" s="77" t="str">
        <f>IF('参加申込書（第55回中部マーケティング会議）'!$C$9="","",'参加申込書（第55回中部マーケティング会議）'!$C$9)</f>
        <v/>
      </c>
      <c r="BI5" s="77">
        <f>IFERROR(VLOOKUP(BH5,リスト!I:J,2,FALSE), 0)</f>
        <v>0</v>
      </c>
      <c r="BJ5" s="87">
        <f t="shared" si="22"/>
        <v>4</v>
      </c>
      <c r="BK5" s="87" t="str">
        <f t="shared" si="23"/>
        <v>実行委員企業紹介の場合、その企業名をご記入ください</v>
      </c>
      <c r="BL5" s="77" t="str">
        <f>IF('参加申込書（第55回中部マーケティング会議）'!$G$9="","",'参加申込書（第55回中部マーケティング会議）'!$G$9)</f>
        <v/>
      </c>
      <c r="BM5" s="84"/>
      <c r="BN5" s="87">
        <f t="shared" si="24"/>
        <v>4</v>
      </c>
      <c r="BO5" s="87" t="str">
        <f t="shared" si="25"/>
        <v>【備考欄】請求書送付先のご連絡など</v>
      </c>
      <c r="BP5" s="84"/>
      <c r="BQ5" s="84"/>
      <c r="BR5" s="82">
        <f t="shared" si="26"/>
        <v>4444</v>
      </c>
      <c r="BS5" s="84"/>
      <c r="BT5" s="82">
        <f t="shared" si="27"/>
        <v>1</v>
      </c>
      <c r="BU5" s="84"/>
    </row>
    <row r="6" spans="1:73" ht="18.75" customHeight="1">
      <c r="A6" s="85"/>
      <c r="B6" s="85"/>
      <c r="C6" s="85"/>
      <c r="D6" s="85"/>
      <c r="E6" s="86"/>
      <c r="F6" s="86"/>
      <c r="G6" s="65" t="str">
        <f t="shared" si="1"/>
        <v>Mozilla/5.0 (Windows NT 10.0; Win64; x64) AppleWebKit/537.36 (KHTML, like Gecko) Chrome/131.0.0.0 Safari/537.36 Edg/131.0.0.0</v>
      </c>
      <c r="H6" s="65">
        <f t="shared" si="2"/>
        <v>2024</v>
      </c>
      <c r="I6" s="65">
        <f t="shared" si="3"/>
        <v>1</v>
      </c>
      <c r="J6" s="65"/>
      <c r="K6" s="65" t="str">
        <f t="shared" si="4"/>
        <v>2024302400701</v>
      </c>
      <c r="L6" s="111">
        <f t="shared" si="28"/>
        <v>5</v>
      </c>
      <c r="M6" s="110">
        <f t="shared" si="29"/>
        <v>1000</v>
      </c>
      <c r="N6" s="109">
        <v>5</v>
      </c>
      <c r="O6" s="66" t="str">
        <f>DBCS('参加申込書（第55回中部マーケティング会議）'!$C$5)</f>
        <v/>
      </c>
      <c r="P6" s="66" t="str">
        <f>DBCS(PHONETIC('参加申込書（第55回中部マーケティング会議）'!$H$5))</f>
        <v/>
      </c>
      <c r="Q6" s="67" t="str">
        <f>SUBSTITUTE(DBCS('参加申込書（第55回中部マーケティング会議）'!B24), CHAR(10), "")</f>
        <v/>
      </c>
      <c r="R6" s="67" t="str">
        <f>DBCS('参加申込書（第55回中部マーケティング会議）'!C24)</f>
        <v/>
      </c>
      <c r="S6" s="67" t="str">
        <f>DBCS('参加申込書（第55回中部マーケティング会議）'!D24)</f>
        <v/>
      </c>
      <c r="T6" s="67" t="str">
        <f>DBCS(PHONETIC('参加申込書（第55回中部マーケティング会議）'!E24))</f>
        <v/>
      </c>
      <c r="U6" s="67" t="str">
        <f>DBCS(PHONETIC('参加申込書（第55回中部マーケティング会議）'!F24))</f>
        <v/>
      </c>
      <c r="V6" s="67" t="str">
        <f>ASC('参加申込書（第55回中部マーケティング会議）'!G24)</f>
        <v/>
      </c>
      <c r="W6" s="68"/>
      <c r="X6" s="69"/>
      <c r="Y6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6" s="67" t="str">
        <f>DBCS('参加申込書（第55回中部マーケティング会議）'!$D$7)</f>
        <v/>
      </c>
      <c r="AA6" s="67" t="str">
        <f>DBCS('参加申込書（第55回中部マーケティング会議）'!$F$7)</f>
        <v/>
      </c>
      <c r="AB6" s="68"/>
      <c r="AC6" s="83">
        <f t="shared" si="5"/>
        <v>1</v>
      </c>
      <c r="AD6" s="83">
        <f t="shared" si="6"/>
        <v>1</v>
      </c>
      <c r="AE6" s="83" t="str">
        <f t="shared" si="7"/>
        <v>参加パターン</v>
      </c>
      <c r="AF6" s="77" t="str">
        <f>IF('参加申込書（第55回中部マーケティング会議）'!H24="","",'参加申込書（第55回中部マーケティング会議）'!H24)</f>
        <v/>
      </c>
      <c r="AG6" s="77" t="e">
        <f>VLOOKUP(AF6,リスト!A:B,2,FALSE)</f>
        <v>#N/A</v>
      </c>
      <c r="AH6" s="83">
        <f t="shared" si="8"/>
        <v>2</v>
      </c>
      <c r="AI6" s="83" t="str">
        <f t="shared" si="9"/>
        <v>オプション 車座トーク第１希望（Ａ・Ｂ・Ｄのみ）</v>
      </c>
      <c r="AJ6" s="77" t="str">
        <f>IF('参加申込書（第55回中部マーケティング会議）'!I24="","",'参加申込書（第55回中部マーケティング会議）'!I24)</f>
        <v/>
      </c>
      <c r="AK6" s="77" t="str">
        <f>IF(AJ6="", "", VLOOKUP(AJ6,リスト!C:D,2,FALSE))</f>
        <v/>
      </c>
      <c r="AL6" s="83">
        <f t="shared" si="10"/>
        <v>2</v>
      </c>
      <c r="AM6" s="83" t="str">
        <f t="shared" si="11"/>
        <v>オプション 車座トーク第２希望（Ａ・Ｂ・Ｄのみ）</v>
      </c>
      <c r="AN6" s="77" t="str">
        <f>IF('参加申込書（第55回中部マーケティング会議）'!J24="","",'参加申込書（第55回中部マーケティング会議）'!J24)</f>
        <v/>
      </c>
      <c r="AO6" s="77" t="str">
        <f>IF(AN6="", "", VLOOKUP(AN6,リスト!C:D,2,FALSE))</f>
        <v/>
      </c>
      <c r="AP6" s="83">
        <f t="shared" si="12"/>
        <v>2</v>
      </c>
      <c r="AQ6" s="83" t="str">
        <f t="shared" si="13"/>
        <v>オプション 現場見学会 第１希望</v>
      </c>
      <c r="AR6" s="77" t="str">
        <f>IF('参加申込書（第55回中部マーケティング会議）'!K24="","",'参加申込書（第55回中部マーケティング会議）'!K24)</f>
        <v/>
      </c>
      <c r="AS6" s="77" t="str">
        <f>IF(AR6="", "", VLOOKUP(AR6,リスト!E:F,2,FALSE))</f>
        <v/>
      </c>
      <c r="AT6" s="83">
        <f t="shared" si="14"/>
        <v>2</v>
      </c>
      <c r="AU6" s="83" t="str">
        <f t="shared" si="15"/>
        <v>オプション 現場見学会 第２希望</v>
      </c>
      <c r="AV6" s="77" t="str">
        <f>IF('参加申込書（第55回中部マーケティング会議）'!L24="","",'参加申込書（第55回中部マーケティング会議）'!L24)</f>
        <v/>
      </c>
      <c r="AW6" s="77" t="str">
        <f>IF(AV6="", "", VLOOKUP(AV6,リスト!E:F,2,FALSE))</f>
        <v/>
      </c>
      <c r="AX6" s="87">
        <f t="shared" si="16"/>
        <v>4</v>
      </c>
      <c r="AY6" s="87" t="str">
        <f t="shared" si="17"/>
        <v>参加に関する案内送付先アドレス（アドレスのみ記入ください）</v>
      </c>
      <c r="AZ6" s="77" t="str">
        <f>ASC('参加申込書（第55回中部マーケティング会議）'!M24)</f>
        <v/>
      </c>
      <c r="BA6" s="84"/>
      <c r="BB6" s="87">
        <f t="shared" si="18"/>
        <v>1</v>
      </c>
      <c r="BC6" s="87" t="str">
        <f t="shared" si="19"/>
        <v>会員PRブースの出店希望有無</v>
      </c>
      <c r="BD6" s="77" t="str">
        <f>IF('参加申込書（第55回中部マーケティング会議）'!N24="","",'参加申込書（第55回中部マーケティング会議）'!N24)</f>
        <v/>
      </c>
      <c r="BE6" s="77" t="str">
        <f>IFERROR(IF(VLOOKUP(BD6,リスト!G:H,2,FALSE)="", "", VLOOKUP(BD6,リスト!G:H,2,FALSE)), "")</f>
        <v/>
      </c>
      <c r="BF6" s="87">
        <f t="shared" si="20"/>
        <v>1</v>
      </c>
      <c r="BG6" s="87" t="str">
        <f t="shared" si="21"/>
        <v>お申込みの経緯</v>
      </c>
      <c r="BH6" s="77" t="str">
        <f>IF('参加申込書（第55回中部マーケティング会議）'!$C$9="","",'参加申込書（第55回中部マーケティング会議）'!$C$9)</f>
        <v/>
      </c>
      <c r="BI6" s="77">
        <f>IFERROR(VLOOKUP(BH6,リスト!I:J,2,FALSE), 0)</f>
        <v>0</v>
      </c>
      <c r="BJ6" s="87">
        <f t="shared" si="22"/>
        <v>4</v>
      </c>
      <c r="BK6" s="87" t="str">
        <f t="shared" si="23"/>
        <v>実行委員企業紹介の場合、その企業名をご記入ください</v>
      </c>
      <c r="BL6" s="77" t="str">
        <f>IF('参加申込書（第55回中部マーケティング会議）'!$G$9="","",'参加申込書（第55回中部マーケティング会議）'!$G$9)</f>
        <v/>
      </c>
      <c r="BM6" s="84"/>
      <c r="BN6" s="87">
        <f t="shared" si="24"/>
        <v>4</v>
      </c>
      <c r="BO6" s="87" t="str">
        <f t="shared" si="25"/>
        <v>【備考欄】請求書送付先のご連絡など</v>
      </c>
      <c r="BP6" s="84"/>
      <c r="BQ6" s="84"/>
      <c r="BR6" s="82">
        <f t="shared" si="26"/>
        <v>4444</v>
      </c>
      <c r="BS6" s="84"/>
      <c r="BT6" s="82">
        <f t="shared" si="27"/>
        <v>1</v>
      </c>
      <c r="BU6" s="84"/>
    </row>
    <row r="7" spans="1:73" ht="18.75" customHeight="1">
      <c r="A7" s="85"/>
      <c r="B7" s="85"/>
      <c r="C7" s="85"/>
      <c r="D7" s="85"/>
      <c r="E7" s="86"/>
      <c r="F7" s="86"/>
      <c r="G7" s="65" t="str">
        <f t="shared" si="1"/>
        <v>Mozilla/5.0 (Windows NT 10.0; Win64; x64) AppleWebKit/537.36 (KHTML, like Gecko) Chrome/131.0.0.0 Safari/537.36 Edg/131.0.0.0</v>
      </c>
      <c r="H7" s="65">
        <f t="shared" si="2"/>
        <v>2024</v>
      </c>
      <c r="I7" s="65">
        <f t="shared" si="3"/>
        <v>1</v>
      </c>
      <c r="J7" s="65"/>
      <c r="K7" s="65" t="str">
        <f t="shared" si="4"/>
        <v>2024302400701</v>
      </c>
      <c r="L7" s="111">
        <f t="shared" si="28"/>
        <v>6</v>
      </c>
      <c r="M7" s="110">
        <f t="shared" si="29"/>
        <v>1000</v>
      </c>
      <c r="N7" s="109">
        <v>6</v>
      </c>
      <c r="O7" s="66" t="str">
        <f>DBCS('参加申込書（第55回中部マーケティング会議）'!$C$5)</f>
        <v/>
      </c>
      <c r="P7" s="66" t="str">
        <f>DBCS(PHONETIC('参加申込書（第55回中部マーケティング会議）'!$H$5))</f>
        <v/>
      </c>
      <c r="Q7" s="67" t="str">
        <f>SUBSTITUTE(DBCS('参加申込書（第55回中部マーケティング会議）'!B25), CHAR(10), "")</f>
        <v/>
      </c>
      <c r="R7" s="67" t="str">
        <f>DBCS('参加申込書（第55回中部マーケティング会議）'!C25)</f>
        <v/>
      </c>
      <c r="S7" s="67" t="str">
        <f>DBCS('参加申込書（第55回中部マーケティング会議）'!D25)</f>
        <v/>
      </c>
      <c r="T7" s="67" t="str">
        <f>DBCS(PHONETIC('参加申込書（第55回中部マーケティング会議）'!E25))</f>
        <v/>
      </c>
      <c r="U7" s="67" t="str">
        <f>DBCS(PHONETIC('参加申込書（第55回中部マーケティング会議）'!F25))</f>
        <v/>
      </c>
      <c r="V7" s="67" t="str">
        <f>ASC('参加申込書（第55回中部マーケティング会議）'!G25)</f>
        <v/>
      </c>
      <c r="W7" s="68"/>
      <c r="X7" s="69"/>
      <c r="Y7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7" s="67" t="str">
        <f>DBCS('参加申込書（第55回中部マーケティング会議）'!$D$7)</f>
        <v/>
      </c>
      <c r="AA7" s="67" t="str">
        <f>DBCS('参加申込書（第55回中部マーケティング会議）'!$F$7)</f>
        <v/>
      </c>
      <c r="AB7" s="68"/>
      <c r="AC7" s="83">
        <f t="shared" si="5"/>
        <v>1</v>
      </c>
      <c r="AD7" s="83">
        <f t="shared" si="6"/>
        <v>1</v>
      </c>
      <c r="AE7" s="83" t="str">
        <f t="shared" si="7"/>
        <v>参加パターン</v>
      </c>
      <c r="AF7" s="77" t="str">
        <f>IF('参加申込書（第55回中部マーケティング会議）'!H25="","",'参加申込書（第55回中部マーケティング会議）'!H25)</f>
        <v/>
      </c>
      <c r="AG7" s="77" t="e">
        <f>VLOOKUP(AF7,リスト!A:B,2,FALSE)</f>
        <v>#N/A</v>
      </c>
      <c r="AH7" s="83">
        <f t="shared" si="8"/>
        <v>2</v>
      </c>
      <c r="AI7" s="83" t="str">
        <f t="shared" si="9"/>
        <v>オプション 車座トーク第１希望（Ａ・Ｂ・Ｄのみ）</v>
      </c>
      <c r="AJ7" s="77" t="str">
        <f>IF('参加申込書（第55回中部マーケティング会議）'!I25="","",'参加申込書（第55回中部マーケティング会議）'!I25)</f>
        <v/>
      </c>
      <c r="AK7" s="77" t="str">
        <f>IF(AJ7="", "", VLOOKUP(AJ7,リスト!C:D,2,FALSE))</f>
        <v/>
      </c>
      <c r="AL7" s="83">
        <f t="shared" si="10"/>
        <v>2</v>
      </c>
      <c r="AM7" s="83" t="str">
        <f t="shared" si="11"/>
        <v>オプション 車座トーク第２希望（Ａ・Ｂ・Ｄのみ）</v>
      </c>
      <c r="AN7" s="77" t="str">
        <f>IF('参加申込書（第55回中部マーケティング会議）'!J25="","",'参加申込書（第55回中部マーケティング会議）'!J25)</f>
        <v/>
      </c>
      <c r="AO7" s="77" t="str">
        <f>IF(AN7="", "", VLOOKUP(AN7,リスト!C:D,2,FALSE))</f>
        <v/>
      </c>
      <c r="AP7" s="83">
        <f t="shared" si="12"/>
        <v>2</v>
      </c>
      <c r="AQ7" s="83" t="str">
        <f t="shared" si="13"/>
        <v>オプション 現場見学会 第１希望</v>
      </c>
      <c r="AR7" s="77" t="str">
        <f>IF('参加申込書（第55回中部マーケティング会議）'!K25="","",'参加申込書（第55回中部マーケティング会議）'!K25)</f>
        <v/>
      </c>
      <c r="AS7" s="77" t="str">
        <f>IF(AR7="", "", VLOOKUP(AR7,リスト!E:F,2,FALSE))</f>
        <v/>
      </c>
      <c r="AT7" s="83">
        <f t="shared" si="14"/>
        <v>2</v>
      </c>
      <c r="AU7" s="83" t="str">
        <f t="shared" si="15"/>
        <v>オプション 現場見学会 第２希望</v>
      </c>
      <c r="AV7" s="77" t="str">
        <f>IF('参加申込書（第55回中部マーケティング会議）'!L25="","",'参加申込書（第55回中部マーケティング会議）'!L25)</f>
        <v/>
      </c>
      <c r="AW7" s="77" t="str">
        <f>IF(AV7="", "", VLOOKUP(AV7,リスト!E:F,2,FALSE))</f>
        <v/>
      </c>
      <c r="AX7" s="87">
        <f t="shared" si="16"/>
        <v>4</v>
      </c>
      <c r="AY7" s="87" t="str">
        <f t="shared" si="17"/>
        <v>参加に関する案内送付先アドレス（アドレスのみ記入ください）</v>
      </c>
      <c r="AZ7" s="77" t="str">
        <f>ASC('参加申込書（第55回中部マーケティング会議）'!M25)</f>
        <v/>
      </c>
      <c r="BA7" s="84"/>
      <c r="BB7" s="87">
        <f t="shared" si="18"/>
        <v>1</v>
      </c>
      <c r="BC7" s="87" t="str">
        <f t="shared" si="19"/>
        <v>会員PRブースの出店希望有無</v>
      </c>
      <c r="BD7" s="77" t="str">
        <f>IF('参加申込書（第55回中部マーケティング会議）'!N25="","",'参加申込書（第55回中部マーケティング会議）'!N25)</f>
        <v/>
      </c>
      <c r="BE7" s="77" t="str">
        <f>IFERROR(IF(VLOOKUP(BD7,リスト!G:H,2,FALSE)="", "", VLOOKUP(BD7,リスト!G:H,2,FALSE)), "")</f>
        <v/>
      </c>
      <c r="BF7" s="87">
        <f t="shared" si="20"/>
        <v>1</v>
      </c>
      <c r="BG7" s="87" t="str">
        <f t="shared" si="21"/>
        <v>お申込みの経緯</v>
      </c>
      <c r="BH7" s="77" t="str">
        <f>IF('参加申込書（第55回中部マーケティング会議）'!$C$9="","",'参加申込書（第55回中部マーケティング会議）'!$C$9)</f>
        <v/>
      </c>
      <c r="BI7" s="77">
        <f>IFERROR(VLOOKUP(BH7,リスト!I:J,2,FALSE), 0)</f>
        <v>0</v>
      </c>
      <c r="BJ7" s="87">
        <f t="shared" si="22"/>
        <v>4</v>
      </c>
      <c r="BK7" s="87" t="str">
        <f t="shared" si="23"/>
        <v>実行委員企業紹介の場合、その企業名をご記入ください</v>
      </c>
      <c r="BL7" s="77" t="str">
        <f>IF('参加申込書（第55回中部マーケティング会議）'!$G$9="","",'参加申込書（第55回中部マーケティング会議）'!$G$9)</f>
        <v/>
      </c>
      <c r="BM7" s="84"/>
      <c r="BN7" s="87">
        <f t="shared" si="24"/>
        <v>4</v>
      </c>
      <c r="BO7" s="87" t="str">
        <f t="shared" si="25"/>
        <v>【備考欄】請求書送付先のご連絡など</v>
      </c>
      <c r="BP7" s="84"/>
      <c r="BQ7" s="84"/>
      <c r="BR7" s="82">
        <f t="shared" si="26"/>
        <v>4444</v>
      </c>
      <c r="BS7" s="84"/>
      <c r="BT7" s="82">
        <f t="shared" si="27"/>
        <v>1</v>
      </c>
      <c r="BU7" s="84"/>
    </row>
    <row r="8" spans="1:73" ht="18.75" customHeight="1">
      <c r="A8" s="85"/>
      <c r="B8" s="85"/>
      <c r="C8" s="85"/>
      <c r="D8" s="85"/>
      <c r="E8" s="86"/>
      <c r="F8" s="86"/>
      <c r="G8" s="65" t="str">
        <f t="shared" si="1"/>
        <v>Mozilla/5.0 (Windows NT 10.0; Win64; x64) AppleWebKit/537.36 (KHTML, like Gecko) Chrome/131.0.0.0 Safari/537.36 Edg/131.0.0.0</v>
      </c>
      <c r="H8" s="65">
        <f t="shared" si="2"/>
        <v>2024</v>
      </c>
      <c r="I8" s="65">
        <f t="shared" si="3"/>
        <v>1</v>
      </c>
      <c r="J8" s="65"/>
      <c r="K8" s="65" t="str">
        <f t="shared" si="4"/>
        <v>2024302400701</v>
      </c>
      <c r="L8" s="111">
        <f t="shared" si="28"/>
        <v>7</v>
      </c>
      <c r="M8" s="110">
        <f t="shared" si="29"/>
        <v>1000</v>
      </c>
      <c r="N8" s="109">
        <v>7</v>
      </c>
      <c r="O8" s="66" t="str">
        <f>DBCS('参加申込書（第55回中部マーケティング会議）'!$C$5)</f>
        <v/>
      </c>
      <c r="P8" s="66" t="str">
        <f>DBCS(PHONETIC('参加申込書（第55回中部マーケティング会議）'!$H$5))</f>
        <v/>
      </c>
      <c r="Q8" s="67" t="str">
        <f>SUBSTITUTE(DBCS('参加申込書（第55回中部マーケティング会議）'!B26), CHAR(10), "")</f>
        <v/>
      </c>
      <c r="R8" s="67" t="str">
        <f>DBCS('参加申込書（第55回中部マーケティング会議）'!C26)</f>
        <v/>
      </c>
      <c r="S8" s="67" t="str">
        <f>DBCS('参加申込書（第55回中部マーケティング会議）'!D26)</f>
        <v/>
      </c>
      <c r="T8" s="67" t="str">
        <f>DBCS(PHONETIC('参加申込書（第55回中部マーケティング会議）'!E26))</f>
        <v/>
      </c>
      <c r="U8" s="67" t="str">
        <f>DBCS(PHONETIC('参加申込書（第55回中部マーケティング会議）'!F26))</f>
        <v/>
      </c>
      <c r="V8" s="67" t="str">
        <f>ASC('参加申込書（第55回中部マーケティング会議）'!G26)</f>
        <v/>
      </c>
      <c r="W8" s="68"/>
      <c r="X8" s="69"/>
      <c r="Y8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8" s="67" t="str">
        <f>DBCS('参加申込書（第55回中部マーケティング会議）'!$D$7)</f>
        <v/>
      </c>
      <c r="AA8" s="67" t="str">
        <f>DBCS('参加申込書（第55回中部マーケティング会議）'!$F$7)</f>
        <v/>
      </c>
      <c r="AB8" s="68"/>
      <c r="AC8" s="83">
        <f t="shared" si="5"/>
        <v>1</v>
      </c>
      <c r="AD8" s="83">
        <f t="shared" si="6"/>
        <v>1</v>
      </c>
      <c r="AE8" s="83" t="str">
        <f t="shared" si="7"/>
        <v>参加パターン</v>
      </c>
      <c r="AF8" s="77" t="str">
        <f>IF('参加申込書（第55回中部マーケティング会議）'!H26="","",'参加申込書（第55回中部マーケティング会議）'!H26)</f>
        <v/>
      </c>
      <c r="AG8" s="77" t="e">
        <f>VLOOKUP(AF8,リスト!A:B,2,FALSE)</f>
        <v>#N/A</v>
      </c>
      <c r="AH8" s="83">
        <f t="shared" si="8"/>
        <v>2</v>
      </c>
      <c r="AI8" s="83" t="str">
        <f t="shared" si="9"/>
        <v>オプション 車座トーク第１希望（Ａ・Ｂ・Ｄのみ）</v>
      </c>
      <c r="AJ8" s="77" t="str">
        <f>IF('参加申込書（第55回中部マーケティング会議）'!I26="","",'参加申込書（第55回中部マーケティング会議）'!I26)</f>
        <v/>
      </c>
      <c r="AK8" s="77" t="str">
        <f>IF(AJ8="", "", VLOOKUP(AJ8,リスト!C:D,2,FALSE))</f>
        <v/>
      </c>
      <c r="AL8" s="83">
        <f t="shared" si="10"/>
        <v>2</v>
      </c>
      <c r="AM8" s="83" t="str">
        <f t="shared" si="11"/>
        <v>オプション 車座トーク第２希望（Ａ・Ｂ・Ｄのみ）</v>
      </c>
      <c r="AN8" s="77" t="str">
        <f>IF('参加申込書（第55回中部マーケティング会議）'!J26="","",'参加申込書（第55回中部マーケティング会議）'!J26)</f>
        <v/>
      </c>
      <c r="AO8" s="77" t="str">
        <f>IF(AN8="", "", VLOOKUP(AN8,リスト!C:D,2,FALSE))</f>
        <v/>
      </c>
      <c r="AP8" s="83">
        <f t="shared" si="12"/>
        <v>2</v>
      </c>
      <c r="AQ8" s="83" t="str">
        <f t="shared" si="13"/>
        <v>オプション 現場見学会 第１希望</v>
      </c>
      <c r="AR8" s="77" t="str">
        <f>IF('参加申込書（第55回中部マーケティング会議）'!K26="","",'参加申込書（第55回中部マーケティング会議）'!K26)</f>
        <v/>
      </c>
      <c r="AS8" s="77" t="str">
        <f>IF(AR8="", "", VLOOKUP(AR8,リスト!E:F,2,FALSE))</f>
        <v/>
      </c>
      <c r="AT8" s="83">
        <f t="shared" si="14"/>
        <v>2</v>
      </c>
      <c r="AU8" s="83" t="str">
        <f t="shared" si="15"/>
        <v>オプション 現場見学会 第２希望</v>
      </c>
      <c r="AV8" s="77" t="str">
        <f>IF('参加申込書（第55回中部マーケティング会議）'!L26="","",'参加申込書（第55回中部マーケティング会議）'!L26)</f>
        <v/>
      </c>
      <c r="AW8" s="77" t="str">
        <f>IF(AV8="", "", VLOOKUP(AV8,リスト!E:F,2,FALSE))</f>
        <v/>
      </c>
      <c r="AX8" s="87">
        <f t="shared" si="16"/>
        <v>4</v>
      </c>
      <c r="AY8" s="87" t="str">
        <f t="shared" si="17"/>
        <v>参加に関する案内送付先アドレス（アドレスのみ記入ください）</v>
      </c>
      <c r="AZ8" s="77" t="str">
        <f>ASC('参加申込書（第55回中部マーケティング会議）'!M26)</f>
        <v/>
      </c>
      <c r="BA8" s="84"/>
      <c r="BB8" s="87">
        <f t="shared" si="18"/>
        <v>1</v>
      </c>
      <c r="BC8" s="87" t="str">
        <f t="shared" si="19"/>
        <v>会員PRブースの出店希望有無</v>
      </c>
      <c r="BD8" s="77" t="str">
        <f>IF('参加申込書（第55回中部マーケティング会議）'!N26="","",'参加申込書（第55回中部マーケティング会議）'!N26)</f>
        <v/>
      </c>
      <c r="BE8" s="77" t="str">
        <f>IFERROR(IF(VLOOKUP(BD8,リスト!G:H,2,FALSE)="", "", VLOOKUP(BD8,リスト!G:H,2,FALSE)), "")</f>
        <v/>
      </c>
      <c r="BF8" s="87">
        <f t="shared" si="20"/>
        <v>1</v>
      </c>
      <c r="BG8" s="87" t="str">
        <f t="shared" si="21"/>
        <v>お申込みの経緯</v>
      </c>
      <c r="BH8" s="77" t="str">
        <f>IF('参加申込書（第55回中部マーケティング会議）'!$C$9="","",'参加申込書（第55回中部マーケティング会議）'!$C$9)</f>
        <v/>
      </c>
      <c r="BI8" s="77">
        <f>IFERROR(VLOOKUP(BH8,リスト!I:J,2,FALSE), 0)</f>
        <v>0</v>
      </c>
      <c r="BJ8" s="87">
        <f t="shared" si="22"/>
        <v>4</v>
      </c>
      <c r="BK8" s="87" t="str">
        <f t="shared" si="23"/>
        <v>実行委員企業紹介の場合、その企業名をご記入ください</v>
      </c>
      <c r="BL8" s="77" t="str">
        <f>IF('参加申込書（第55回中部マーケティング会議）'!$G$9="","",'参加申込書（第55回中部マーケティング会議）'!$G$9)</f>
        <v/>
      </c>
      <c r="BM8" s="84"/>
      <c r="BN8" s="87">
        <f t="shared" si="24"/>
        <v>4</v>
      </c>
      <c r="BO8" s="87" t="str">
        <f t="shared" si="25"/>
        <v>【備考欄】請求書送付先のご連絡など</v>
      </c>
      <c r="BP8" s="84"/>
      <c r="BQ8" s="84"/>
      <c r="BR8" s="82">
        <f t="shared" si="26"/>
        <v>4444</v>
      </c>
      <c r="BS8" s="84"/>
      <c r="BT8" s="82">
        <f t="shared" si="27"/>
        <v>1</v>
      </c>
      <c r="BU8" s="84"/>
    </row>
    <row r="9" spans="1:73" ht="18.75" customHeight="1">
      <c r="A9" s="85"/>
      <c r="B9" s="85"/>
      <c r="C9" s="85"/>
      <c r="D9" s="85"/>
      <c r="E9" s="86"/>
      <c r="F9" s="86"/>
      <c r="G9" s="65" t="str">
        <f t="shared" si="1"/>
        <v>Mozilla/5.0 (Windows NT 10.0; Win64; x64) AppleWebKit/537.36 (KHTML, like Gecko) Chrome/131.0.0.0 Safari/537.36 Edg/131.0.0.0</v>
      </c>
      <c r="H9" s="65">
        <f t="shared" si="2"/>
        <v>2024</v>
      </c>
      <c r="I9" s="65">
        <f t="shared" si="3"/>
        <v>1</v>
      </c>
      <c r="J9" s="65"/>
      <c r="K9" s="65" t="str">
        <f t="shared" si="4"/>
        <v>2024302400701</v>
      </c>
      <c r="L9" s="111">
        <f t="shared" si="28"/>
        <v>8</v>
      </c>
      <c r="M9" s="110">
        <f t="shared" si="29"/>
        <v>1000</v>
      </c>
      <c r="N9" s="109">
        <v>8</v>
      </c>
      <c r="O9" s="66" t="str">
        <f>DBCS('参加申込書（第55回中部マーケティング会議）'!$C$5)</f>
        <v/>
      </c>
      <c r="P9" s="66" t="str">
        <f>DBCS(PHONETIC('参加申込書（第55回中部マーケティング会議）'!$H$5))</f>
        <v/>
      </c>
      <c r="Q9" s="67" t="str">
        <f>SUBSTITUTE(DBCS('参加申込書（第55回中部マーケティング会議）'!B27), CHAR(10), "")</f>
        <v/>
      </c>
      <c r="R9" s="67" t="str">
        <f>DBCS('参加申込書（第55回中部マーケティング会議）'!C27)</f>
        <v/>
      </c>
      <c r="S9" s="67" t="str">
        <f>DBCS('参加申込書（第55回中部マーケティング会議）'!D27)</f>
        <v/>
      </c>
      <c r="T9" s="67" t="str">
        <f>DBCS(PHONETIC('参加申込書（第55回中部マーケティング会議）'!E27))</f>
        <v/>
      </c>
      <c r="U9" s="67" t="str">
        <f>DBCS(PHONETIC('参加申込書（第55回中部マーケティング会議）'!F27))</f>
        <v/>
      </c>
      <c r="V9" s="67" t="str">
        <f>ASC('参加申込書（第55回中部マーケティング会議）'!G27)</f>
        <v/>
      </c>
      <c r="W9" s="68"/>
      <c r="X9" s="69"/>
      <c r="Y9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9" s="67" t="str">
        <f>DBCS('参加申込書（第55回中部マーケティング会議）'!$D$7)</f>
        <v/>
      </c>
      <c r="AA9" s="67" t="str">
        <f>DBCS('参加申込書（第55回中部マーケティング会議）'!$F$7)</f>
        <v/>
      </c>
      <c r="AB9" s="68"/>
      <c r="AC9" s="83">
        <f t="shared" si="5"/>
        <v>1</v>
      </c>
      <c r="AD9" s="83">
        <f t="shared" si="6"/>
        <v>1</v>
      </c>
      <c r="AE9" s="83" t="str">
        <f t="shared" si="7"/>
        <v>参加パターン</v>
      </c>
      <c r="AF9" s="77" t="str">
        <f>IF('参加申込書（第55回中部マーケティング会議）'!H27="","",'参加申込書（第55回中部マーケティング会議）'!H27)</f>
        <v/>
      </c>
      <c r="AG9" s="77" t="e">
        <f>VLOOKUP(AF9,リスト!A:B,2,FALSE)</f>
        <v>#N/A</v>
      </c>
      <c r="AH9" s="83">
        <f t="shared" si="8"/>
        <v>2</v>
      </c>
      <c r="AI9" s="83" t="str">
        <f t="shared" si="9"/>
        <v>オプション 車座トーク第１希望（Ａ・Ｂ・Ｄのみ）</v>
      </c>
      <c r="AJ9" s="77" t="str">
        <f>IF('参加申込書（第55回中部マーケティング会議）'!I27="","",'参加申込書（第55回中部マーケティング会議）'!I27)</f>
        <v/>
      </c>
      <c r="AK9" s="77" t="str">
        <f>IF(AJ9="", "", VLOOKUP(AJ9,リスト!C:D,2,FALSE))</f>
        <v/>
      </c>
      <c r="AL9" s="83">
        <f t="shared" si="10"/>
        <v>2</v>
      </c>
      <c r="AM9" s="83" t="str">
        <f t="shared" si="11"/>
        <v>オプション 車座トーク第２希望（Ａ・Ｂ・Ｄのみ）</v>
      </c>
      <c r="AN9" s="77" t="str">
        <f>IF('参加申込書（第55回中部マーケティング会議）'!J27="","",'参加申込書（第55回中部マーケティング会議）'!J27)</f>
        <v/>
      </c>
      <c r="AO9" s="77" t="str">
        <f>IF(AN9="", "", VLOOKUP(AN9,リスト!C:D,2,FALSE))</f>
        <v/>
      </c>
      <c r="AP9" s="83">
        <f t="shared" si="12"/>
        <v>2</v>
      </c>
      <c r="AQ9" s="83" t="str">
        <f t="shared" si="13"/>
        <v>オプション 現場見学会 第１希望</v>
      </c>
      <c r="AR9" s="77" t="str">
        <f>IF('参加申込書（第55回中部マーケティング会議）'!K27="","",'参加申込書（第55回中部マーケティング会議）'!K27)</f>
        <v/>
      </c>
      <c r="AS9" s="77" t="str">
        <f>IF(AR9="", "", VLOOKUP(AR9,リスト!E:F,2,FALSE))</f>
        <v/>
      </c>
      <c r="AT9" s="83">
        <f t="shared" si="14"/>
        <v>2</v>
      </c>
      <c r="AU9" s="83" t="str">
        <f t="shared" si="15"/>
        <v>オプション 現場見学会 第２希望</v>
      </c>
      <c r="AV9" s="77" t="str">
        <f>IF('参加申込書（第55回中部マーケティング会議）'!L27="","",'参加申込書（第55回中部マーケティング会議）'!L27)</f>
        <v/>
      </c>
      <c r="AW9" s="77" t="str">
        <f>IF(AV9="", "", VLOOKUP(AV9,リスト!E:F,2,FALSE))</f>
        <v/>
      </c>
      <c r="AX9" s="87">
        <f t="shared" si="16"/>
        <v>4</v>
      </c>
      <c r="AY9" s="87" t="str">
        <f t="shared" si="17"/>
        <v>参加に関する案内送付先アドレス（アドレスのみ記入ください）</v>
      </c>
      <c r="AZ9" s="77" t="str">
        <f>ASC('参加申込書（第55回中部マーケティング会議）'!M27)</f>
        <v/>
      </c>
      <c r="BA9" s="84"/>
      <c r="BB9" s="87">
        <f t="shared" si="18"/>
        <v>1</v>
      </c>
      <c r="BC9" s="87" t="str">
        <f t="shared" si="19"/>
        <v>会員PRブースの出店希望有無</v>
      </c>
      <c r="BD9" s="77" t="str">
        <f>IF('参加申込書（第55回中部マーケティング会議）'!N27="","",'参加申込書（第55回中部マーケティング会議）'!N27)</f>
        <v/>
      </c>
      <c r="BE9" s="77" t="str">
        <f>IFERROR(IF(VLOOKUP(BD9,リスト!G:H,2,FALSE)="", "", VLOOKUP(BD9,リスト!G:H,2,FALSE)), "")</f>
        <v/>
      </c>
      <c r="BF9" s="87">
        <f t="shared" si="20"/>
        <v>1</v>
      </c>
      <c r="BG9" s="87" t="str">
        <f t="shared" si="21"/>
        <v>お申込みの経緯</v>
      </c>
      <c r="BH9" s="77" t="str">
        <f>IF('参加申込書（第55回中部マーケティング会議）'!$C$9="","",'参加申込書（第55回中部マーケティング会議）'!$C$9)</f>
        <v/>
      </c>
      <c r="BI9" s="77">
        <f>IFERROR(VLOOKUP(BH9,リスト!I:J,2,FALSE), 0)</f>
        <v>0</v>
      </c>
      <c r="BJ9" s="87">
        <f t="shared" si="22"/>
        <v>4</v>
      </c>
      <c r="BK9" s="87" t="str">
        <f t="shared" si="23"/>
        <v>実行委員企業紹介の場合、その企業名をご記入ください</v>
      </c>
      <c r="BL9" s="77" t="str">
        <f>IF('参加申込書（第55回中部マーケティング会議）'!$G$9="","",'参加申込書（第55回中部マーケティング会議）'!$G$9)</f>
        <v/>
      </c>
      <c r="BM9" s="84"/>
      <c r="BN9" s="87">
        <f t="shared" si="24"/>
        <v>4</v>
      </c>
      <c r="BO9" s="87" t="str">
        <f t="shared" si="25"/>
        <v>【備考欄】請求書送付先のご連絡など</v>
      </c>
      <c r="BP9" s="84"/>
      <c r="BQ9" s="84"/>
      <c r="BR9" s="82">
        <f t="shared" si="26"/>
        <v>4444</v>
      </c>
      <c r="BS9" s="84"/>
      <c r="BT9" s="82">
        <f t="shared" si="27"/>
        <v>1</v>
      </c>
      <c r="BU9" s="84"/>
    </row>
    <row r="10" spans="1:73" ht="18.75" customHeight="1">
      <c r="A10" s="85"/>
      <c r="B10" s="85"/>
      <c r="C10" s="85"/>
      <c r="D10" s="85"/>
      <c r="E10" s="86"/>
      <c r="F10" s="86"/>
      <c r="G10" s="65" t="str">
        <f t="shared" si="1"/>
        <v>Mozilla/5.0 (Windows NT 10.0; Win64; x64) AppleWebKit/537.36 (KHTML, like Gecko) Chrome/131.0.0.0 Safari/537.36 Edg/131.0.0.0</v>
      </c>
      <c r="H10" s="65">
        <f t="shared" si="2"/>
        <v>2024</v>
      </c>
      <c r="I10" s="65">
        <f t="shared" si="3"/>
        <v>1</v>
      </c>
      <c r="J10" s="65"/>
      <c r="K10" s="65" t="str">
        <f t="shared" si="4"/>
        <v>2024302400701</v>
      </c>
      <c r="L10" s="111">
        <f t="shared" si="28"/>
        <v>9</v>
      </c>
      <c r="M10" s="110">
        <f t="shared" si="29"/>
        <v>1000</v>
      </c>
      <c r="N10" s="109">
        <v>9</v>
      </c>
      <c r="O10" s="66" t="str">
        <f>DBCS('参加申込書（第55回中部マーケティング会議）'!$C$5)</f>
        <v/>
      </c>
      <c r="P10" s="66" t="str">
        <f>DBCS(PHONETIC('参加申込書（第55回中部マーケティング会議）'!$H$5))</f>
        <v/>
      </c>
      <c r="Q10" s="67" t="str">
        <f>SUBSTITUTE(DBCS('参加申込書（第55回中部マーケティング会議）'!B28), CHAR(10), "")</f>
        <v/>
      </c>
      <c r="R10" s="67" t="str">
        <f>DBCS('参加申込書（第55回中部マーケティング会議）'!C28)</f>
        <v/>
      </c>
      <c r="S10" s="67" t="str">
        <f>DBCS('参加申込書（第55回中部マーケティング会議）'!D28)</f>
        <v/>
      </c>
      <c r="T10" s="67" t="str">
        <f>DBCS(PHONETIC('参加申込書（第55回中部マーケティング会議）'!E28))</f>
        <v/>
      </c>
      <c r="U10" s="67" t="str">
        <f>DBCS(PHONETIC('参加申込書（第55回中部マーケティング会議）'!F28))</f>
        <v/>
      </c>
      <c r="V10" s="67" t="str">
        <f>ASC('参加申込書（第55回中部マーケティング会議）'!G28)</f>
        <v/>
      </c>
      <c r="W10" s="68"/>
      <c r="X10" s="69"/>
      <c r="Y10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0" s="67" t="str">
        <f>DBCS('参加申込書（第55回中部マーケティング会議）'!$D$7)</f>
        <v/>
      </c>
      <c r="AA10" s="67" t="str">
        <f>DBCS('参加申込書（第55回中部マーケティング会議）'!$F$7)</f>
        <v/>
      </c>
      <c r="AB10" s="68"/>
      <c r="AC10" s="83">
        <f t="shared" si="5"/>
        <v>1</v>
      </c>
      <c r="AD10" s="83">
        <f t="shared" si="6"/>
        <v>1</v>
      </c>
      <c r="AE10" s="83" t="str">
        <f t="shared" si="7"/>
        <v>参加パターン</v>
      </c>
      <c r="AF10" s="77" t="str">
        <f>IF('参加申込書（第55回中部マーケティング会議）'!H28="","",'参加申込書（第55回中部マーケティング会議）'!H28)</f>
        <v/>
      </c>
      <c r="AG10" s="77" t="e">
        <f>VLOOKUP(AF10,リスト!A:B,2,FALSE)</f>
        <v>#N/A</v>
      </c>
      <c r="AH10" s="83">
        <f t="shared" si="8"/>
        <v>2</v>
      </c>
      <c r="AI10" s="83" t="str">
        <f t="shared" si="9"/>
        <v>オプション 車座トーク第１希望（Ａ・Ｂ・Ｄのみ）</v>
      </c>
      <c r="AJ10" s="77" t="str">
        <f>IF('参加申込書（第55回中部マーケティング会議）'!I28="","",'参加申込書（第55回中部マーケティング会議）'!I28)</f>
        <v/>
      </c>
      <c r="AK10" s="77" t="str">
        <f>IF(AJ10="", "", VLOOKUP(AJ10,リスト!C:D,2,FALSE))</f>
        <v/>
      </c>
      <c r="AL10" s="83">
        <f t="shared" si="10"/>
        <v>2</v>
      </c>
      <c r="AM10" s="83" t="str">
        <f t="shared" si="11"/>
        <v>オプション 車座トーク第２希望（Ａ・Ｂ・Ｄのみ）</v>
      </c>
      <c r="AN10" s="77" t="str">
        <f>IF('参加申込書（第55回中部マーケティング会議）'!J28="","",'参加申込書（第55回中部マーケティング会議）'!J28)</f>
        <v/>
      </c>
      <c r="AO10" s="77" t="str">
        <f>IF(AN10="", "", VLOOKUP(AN10,リスト!C:D,2,FALSE))</f>
        <v/>
      </c>
      <c r="AP10" s="83">
        <f t="shared" si="12"/>
        <v>2</v>
      </c>
      <c r="AQ10" s="83" t="str">
        <f t="shared" si="13"/>
        <v>オプション 現場見学会 第１希望</v>
      </c>
      <c r="AR10" s="77" t="str">
        <f>IF('参加申込書（第55回中部マーケティング会議）'!K28="","",'参加申込書（第55回中部マーケティング会議）'!K28)</f>
        <v/>
      </c>
      <c r="AS10" s="77" t="str">
        <f>IF(AR10="", "", VLOOKUP(AR10,リスト!E:F,2,FALSE))</f>
        <v/>
      </c>
      <c r="AT10" s="83">
        <f t="shared" si="14"/>
        <v>2</v>
      </c>
      <c r="AU10" s="83" t="str">
        <f t="shared" si="15"/>
        <v>オプション 現場見学会 第２希望</v>
      </c>
      <c r="AV10" s="77" t="str">
        <f>IF('参加申込書（第55回中部マーケティング会議）'!L28="","",'参加申込書（第55回中部マーケティング会議）'!L28)</f>
        <v/>
      </c>
      <c r="AW10" s="77" t="str">
        <f>IF(AV10="", "", VLOOKUP(AV10,リスト!E:F,2,FALSE))</f>
        <v/>
      </c>
      <c r="AX10" s="87">
        <f t="shared" si="16"/>
        <v>4</v>
      </c>
      <c r="AY10" s="87" t="str">
        <f t="shared" si="17"/>
        <v>参加に関する案内送付先アドレス（アドレスのみ記入ください）</v>
      </c>
      <c r="AZ10" s="77" t="str">
        <f>ASC('参加申込書（第55回中部マーケティング会議）'!M28)</f>
        <v/>
      </c>
      <c r="BA10" s="84"/>
      <c r="BB10" s="87">
        <f t="shared" si="18"/>
        <v>1</v>
      </c>
      <c r="BC10" s="87" t="str">
        <f t="shared" si="19"/>
        <v>会員PRブースの出店希望有無</v>
      </c>
      <c r="BD10" s="77" t="str">
        <f>IF('参加申込書（第55回中部マーケティング会議）'!N28="","",'参加申込書（第55回中部マーケティング会議）'!N28)</f>
        <v/>
      </c>
      <c r="BE10" s="77" t="str">
        <f>IFERROR(IF(VLOOKUP(BD10,リスト!G:H,2,FALSE)="", "", VLOOKUP(BD10,リスト!G:H,2,FALSE)), "")</f>
        <v/>
      </c>
      <c r="BF10" s="87">
        <f t="shared" si="20"/>
        <v>1</v>
      </c>
      <c r="BG10" s="87" t="str">
        <f t="shared" si="21"/>
        <v>お申込みの経緯</v>
      </c>
      <c r="BH10" s="77" t="str">
        <f>IF('参加申込書（第55回中部マーケティング会議）'!$C$9="","",'参加申込書（第55回中部マーケティング会議）'!$C$9)</f>
        <v/>
      </c>
      <c r="BI10" s="77">
        <f>IFERROR(VLOOKUP(BH10,リスト!I:J,2,FALSE), 0)</f>
        <v>0</v>
      </c>
      <c r="BJ10" s="87">
        <f t="shared" si="22"/>
        <v>4</v>
      </c>
      <c r="BK10" s="87" t="str">
        <f t="shared" si="23"/>
        <v>実行委員企業紹介の場合、その企業名をご記入ください</v>
      </c>
      <c r="BL10" s="77" t="str">
        <f>IF('参加申込書（第55回中部マーケティング会議）'!$G$9="","",'参加申込書（第55回中部マーケティング会議）'!$G$9)</f>
        <v/>
      </c>
      <c r="BM10" s="84"/>
      <c r="BN10" s="87">
        <f t="shared" si="24"/>
        <v>4</v>
      </c>
      <c r="BO10" s="87" t="str">
        <f t="shared" si="25"/>
        <v>【備考欄】請求書送付先のご連絡など</v>
      </c>
      <c r="BP10" s="84"/>
      <c r="BQ10" s="84"/>
      <c r="BR10" s="82">
        <f t="shared" si="26"/>
        <v>4444</v>
      </c>
      <c r="BS10" s="84"/>
      <c r="BT10" s="82">
        <f t="shared" si="27"/>
        <v>1</v>
      </c>
      <c r="BU10" s="84"/>
    </row>
    <row r="11" spans="1:73" ht="18.75" customHeight="1">
      <c r="A11" s="85"/>
      <c r="B11" s="85"/>
      <c r="C11" s="85"/>
      <c r="D11" s="85"/>
      <c r="E11" s="86"/>
      <c r="F11" s="86"/>
      <c r="G11" s="65" t="str">
        <f t="shared" si="1"/>
        <v>Mozilla/5.0 (Windows NT 10.0; Win64; x64) AppleWebKit/537.36 (KHTML, like Gecko) Chrome/131.0.0.0 Safari/537.36 Edg/131.0.0.0</v>
      </c>
      <c r="H11" s="65">
        <f t="shared" si="2"/>
        <v>2024</v>
      </c>
      <c r="I11" s="65">
        <f t="shared" si="3"/>
        <v>1</v>
      </c>
      <c r="J11" s="65"/>
      <c r="K11" s="65" t="str">
        <f t="shared" si="4"/>
        <v>2024302400701</v>
      </c>
      <c r="L11" s="111">
        <f t="shared" si="28"/>
        <v>10</v>
      </c>
      <c r="M11" s="110">
        <f t="shared" si="29"/>
        <v>1000</v>
      </c>
      <c r="N11" s="109">
        <v>10</v>
      </c>
      <c r="O11" s="66" t="str">
        <f>DBCS('参加申込書（第55回中部マーケティング会議）'!$C$5)</f>
        <v/>
      </c>
      <c r="P11" s="66" t="str">
        <f>DBCS(PHONETIC('参加申込書（第55回中部マーケティング会議）'!$H$5))</f>
        <v/>
      </c>
      <c r="Q11" s="67" t="str">
        <f>SUBSTITUTE(DBCS('参加申込書（第55回中部マーケティング会議）'!B29), CHAR(10), "")</f>
        <v/>
      </c>
      <c r="R11" s="67" t="str">
        <f>DBCS('参加申込書（第55回中部マーケティング会議）'!C29)</f>
        <v/>
      </c>
      <c r="S11" s="67" t="str">
        <f>DBCS('参加申込書（第55回中部マーケティング会議）'!D29)</f>
        <v/>
      </c>
      <c r="T11" s="67" t="str">
        <f>DBCS(PHONETIC('参加申込書（第55回中部マーケティング会議）'!E29))</f>
        <v/>
      </c>
      <c r="U11" s="67" t="str">
        <f>DBCS(PHONETIC('参加申込書（第55回中部マーケティング会議）'!F29))</f>
        <v/>
      </c>
      <c r="V11" s="67" t="str">
        <f>ASC('参加申込書（第55回中部マーケティング会議）'!G29)</f>
        <v/>
      </c>
      <c r="W11" s="68"/>
      <c r="X11" s="69"/>
      <c r="Y11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1" s="67" t="str">
        <f>DBCS('参加申込書（第55回中部マーケティング会議）'!$D$7)</f>
        <v/>
      </c>
      <c r="AA11" s="67" t="str">
        <f>DBCS('参加申込書（第55回中部マーケティング会議）'!$F$7)</f>
        <v/>
      </c>
      <c r="AB11" s="68"/>
      <c r="AC11" s="83">
        <f t="shared" si="5"/>
        <v>1</v>
      </c>
      <c r="AD11" s="83">
        <f t="shared" si="6"/>
        <v>1</v>
      </c>
      <c r="AE11" s="83" t="str">
        <f t="shared" si="7"/>
        <v>参加パターン</v>
      </c>
      <c r="AF11" s="77" t="str">
        <f>IF('参加申込書（第55回中部マーケティング会議）'!H29="","",'参加申込書（第55回中部マーケティング会議）'!H29)</f>
        <v/>
      </c>
      <c r="AG11" s="77" t="e">
        <f>VLOOKUP(AF11,リスト!A:B,2,FALSE)</f>
        <v>#N/A</v>
      </c>
      <c r="AH11" s="83">
        <f t="shared" si="8"/>
        <v>2</v>
      </c>
      <c r="AI11" s="83" t="str">
        <f t="shared" si="9"/>
        <v>オプション 車座トーク第１希望（Ａ・Ｂ・Ｄのみ）</v>
      </c>
      <c r="AJ11" s="77" t="str">
        <f>IF('参加申込書（第55回中部マーケティング会議）'!I29="","",'参加申込書（第55回中部マーケティング会議）'!I29)</f>
        <v/>
      </c>
      <c r="AK11" s="77" t="str">
        <f>IF(AJ11="", "", VLOOKUP(AJ11,リスト!C:D,2,FALSE))</f>
        <v/>
      </c>
      <c r="AL11" s="83">
        <f t="shared" si="10"/>
        <v>2</v>
      </c>
      <c r="AM11" s="83" t="str">
        <f t="shared" si="11"/>
        <v>オプション 車座トーク第２希望（Ａ・Ｂ・Ｄのみ）</v>
      </c>
      <c r="AN11" s="77" t="str">
        <f>IF('参加申込書（第55回中部マーケティング会議）'!J29="","",'参加申込書（第55回中部マーケティング会議）'!J29)</f>
        <v/>
      </c>
      <c r="AO11" s="77" t="str">
        <f>IF(AN11="", "", VLOOKUP(AN11,リスト!C:D,2,FALSE))</f>
        <v/>
      </c>
      <c r="AP11" s="83">
        <f t="shared" si="12"/>
        <v>2</v>
      </c>
      <c r="AQ11" s="83" t="str">
        <f t="shared" si="13"/>
        <v>オプション 現場見学会 第１希望</v>
      </c>
      <c r="AR11" s="77" t="str">
        <f>IF('参加申込書（第55回中部マーケティング会議）'!K29="","",'参加申込書（第55回中部マーケティング会議）'!K29)</f>
        <v/>
      </c>
      <c r="AS11" s="77" t="str">
        <f>IF(AR11="", "", VLOOKUP(AR11,リスト!E:F,2,FALSE))</f>
        <v/>
      </c>
      <c r="AT11" s="83">
        <f t="shared" si="14"/>
        <v>2</v>
      </c>
      <c r="AU11" s="83" t="str">
        <f t="shared" si="15"/>
        <v>オプション 現場見学会 第２希望</v>
      </c>
      <c r="AV11" s="77" t="str">
        <f>IF('参加申込書（第55回中部マーケティング会議）'!L29="","",'参加申込書（第55回中部マーケティング会議）'!L29)</f>
        <v/>
      </c>
      <c r="AW11" s="77" t="str">
        <f>IF(AV11="", "", VLOOKUP(AV11,リスト!E:F,2,FALSE))</f>
        <v/>
      </c>
      <c r="AX11" s="87">
        <f t="shared" si="16"/>
        <v>4</v>
      </c>
      <c r="AY11" s="87" t="str">
        <f t="shared" si="17"/>
        <v>参加に関する案内送付先アドレス（アドレスのみ記入ください）</v>
      </c>
      <c r="AZ11" s="77" t="str">
        <f>ASC('参加申込書（第55回中部マーケティング会議）'!M29)</f>
        <v/>
      </c>
      <c r="BA11" s="84"/>
      <c r="BB11" s="87">
        <f t="shared" si="18"/>
        <v>1</v>
      </c>
      <c r="BC11" s="87" t="str">
        <f t="shared" si="19"/>
        <v>会員PRブースの出店希望有無</v>
      </c>
      <c r="BD11" s="77" t="str">
        <f>IF('参加申込書（第55回中部マーケティング会議）'!N29="","",'参加申込書（第55回中部マーケティング会議）'!N29)</f>
        <v/>
      </c>
      <c r="BE11" s="77" t="str">
        <f>IFERROR(IF(VLOOKUP(BD11,リスト!G:H,2,FALSE)="", "", VLOOKUP(BD11,リスト!G:H,2,FALSE)), "")</f>
        <v/>
      </c>
      <c r="BF11" s="87">
        <f t="shared" si="20"/>
        <v>1</v>
      </c>
      <c r="BG11" s="87" t="str">
        <f t="shared" si="21"/>
        <v>お申込みの経緯</v>
      </c>
      <c r="BH11" s="77" t="str">
        <f>IF('参加申込書（第55回中部マーケティング会議）'!$C$9="","",'参加申込書（第55回中部マーケティング会議）'!$C$9)</f>
        <v/>
      </c>
      <c r="BI11" s="77">
        <f>IFERROR(VLOOKUP(BH11,リスト!I:J,2,FALSE), 0)</f>
        <v>0</v>
      </c>
      <c r="BJ11" s="87">
        <f t="shared" si="22"/>
        <v>4</v>
      </c>
      <c r="BK11" s="87" t="str">
        <f t="shared" si="23"/>
        <v>実行委員企業紹介の場合、その企業名をご記入ください</v>
      </c>
      <c r="BL11" s="77" t="str">
        <f>IF('参加申込書（第55回中部マーケティング会議）'!$G$9="","",'参加申込書（第55回中部マーケティング会議）'!$G$9)</f>
        <v/>
      </c>
      <c r="BM11" s="84"/>
      <c r="BN11" s="87">
        <f t="shared" si="24"/>
        <v>4</v>
      </c>
      <c r="BO11" s="87" t="str">
        <f t="shared" si="25"/>
        <v>【備考欄】請求書送付先のご連絡など</v>
      </c>
      <c r="BP11" s="84"/>
      <c r="BQ11" s="84"/>
      <c r="BR11" s="82">
        <f t="shared" si="26"/>
        <v>4444</v>
      </c>
      <c r="BS11" s="84"/>
      <c r="BT11" s="82">
        <f t="shared" si="27"/>
        <v>1</v>
      </c>
      <c r="BU11" s="84"/>
    </row>
    <row r="12" spans="1:73" ht="18.75" customHeight="1">
      <c r="A12" s="85"/>
      <c r="B12" s="85"/>
      <c r="C12" s="85"/>
      <c r="D12" s="85"/>
      <c r="E12" s="86"/>
      <c r="F12" s="86"/>
      <c r="G12" s="65" t="str">
        <f t="shared" si="1"/>
        <v>Mozilla/5.0 (Windows NT 10.0; Win64; x64) AppleWebKit/537.36 (KHTML, like Gecko) Chrome/131.0.0.0 Safari/537.36 Edg/131.0.0.0</v>
      </c>
      <c r="H12" s="65">
        <f t="shared" si="2"/>
        <v>2024</v>
      </c>
      <c r="I12" s="65">
        <f t="shared" si="3"/>
        <v>1</v>
      </c>
      <c r="J12" s="65"/>
      <c r="K12" s="65" t="str">
        <f t="shared" si="4"/>
        <v>2024302400701</v>
      </c>
      <c r="L12" s="111">
        <f t="shared" si="28"/>
        <v>11</v>
      </c>
      <c r="M12" s="110">
        <f t="shared" si="29"/>
        <v>1000</v>
      </c>
      <c r="N12" s="109">
        <v>11</v>
      </c>
      <c r="O12" s="66" t="str">
        <f>DBCS('参加申込書（第55回中部マーケティング会議）'!$C$5)</f>
        <v/>
      </c>
      <c r="P12" s="66" t="str">
        <f>DBCS(PHONETIC('参加申込書（第55回中部マーケティング会議）'!$H$5))</f>
        <v/>
      </c>
      <c r="Q12" s="67" t="str">
        <f>SUBSTITUTE(DBCS('参加申込書（第55回中部マーケティング会議）'!B30), CHAR(10), "")</f>
        <v/>
      </c>
      <c r="R12" s="67" t="str">
        <f>DBCS('参加申込書（第55回中部マーケティング会議）'!C30)</f>
        <v/>
      </c>
      <c r="S12" s="67" t="str">
        <f>DBCS('参加申込書（第55回中部マーケティング会議）'!D30)</f>
        <v/>
      </c>
      <c r="T12" s="67" t="str">
        <f>DBCS(PHONETIC('参加申込書（第55回中部マーケティング会議）'!E30))</f>
        <v/>
      </c>
      <c r="U12" s="67" t="str">
        <f>DBCS(PHONETIC('参加申込書（第55回中部マーケティング会議）'!F30))</f>
        <v/>
      </c>
      <c r="V12" s="67" t="str">
        <f>ASC('参加申込書（第55回中部マーケティング会議）'!G30)</f>
        <v/>
      </c>
      <c r="W12" s="68"/>
      <c r="X12" s="69"/>
      <c r="Y12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2" s="67" t="str">
        <f>DBCS('参加申込書（第55回中部マーケティング会議）'!$D$7)</f>
        <v/>
      </c>
      <c r="AA12" s="67" t="str">
        <f>DBCS('参加申込書（第55回中部マーケティング会議）'!$F$7)</f>
        <v/>
      </c>
      <c r="AB12" s="68"/>
      <c r="AC12" s="83">
        <f t="shared" si="5"/>
        <v>1</v>
      </c>
      <c r="AD12" s="83">
        <f t="shared" si="6"/>
        <v>1</v>
      </c>
      <c r="AE12" s="83" t="str">
        <f t="shared" si="7"/>
        <v>参加パターン</v>
      </c>
      <c r="AF12" s="77" t="str">
        <f>IF('参加申込書（第55回中部マーケティング会議）'!H30="","",'参加申込書（第55回中部マーケティング会議）'!H30)</f>
        <v/>
      </c>
      <c r="AG12" s="77" t="e">
        <f>VLOOKUP(AF12,リスト!A:B,2,FALSE)</f>
        <v>#N/A</v>
      </c>
      <c r="AH12" s="83">
        <f t="shared" si="8"/>
        <v>2</v>
      </c>
      <c r="AI12" s="83" t="str">
        <f t="shared" si="9"/>
        <v>オプション 車座トーク第１希望（Ａ・Ｂ・Ｄのみ）</v>
      </c>
      <c r="AJ12" s="77" t="str">
        <f>IF('参加申込書（第55回中部マーケティング会議）'!I30="","",'参加申込書（第55回中部マーケティング会議）'!I30)</f>
        <v/>
      </c>
      <c r="AK12" s="77" t="str">
        <f>IF(AJ12="", "", VLOOKUP(AJ12,リスト!C:D,2,FALSE))</f>
        <v/>
      </c>
      <c r="AL12" s="83">
        <f t="shared" si="10"/>
        <v>2</v>
      </c>
      <c r="AM12" s="83" t="str">
        <f t="shared" si="11"/>
        <v>オプション 車座トーク第２希望（Ａ・Ｂ・Ｄのみ）</v>
      </c>
      <c r="AN12" s="77" t="str">
        <f>IF('参加申込書（第55回中部マーケティング会議）'!J30="","",'参加申込書（第55回中部マーケティング会議）'!J30)</f>
        <v/>
      </c>
      <c r="AO12" s="77" t="str">
        <f>IF(AN12="", "", VLOOKUP(AN12,リスト!C:D,2,FALSE))</f>
        <v/>
      </c>
      <c r="AP12" s="83">
        <f t="shared" si="12"/>
        <v>2</v>
      </c>
      <c r="AQ12" s="83" t="str">
        <f t="shared" si="13"/>
        <v>オプション 現場見学会 第１希望</v>
      </c>
      <c r="AR12" s="77" t="str">
        <f>IF('参加申込書（第55回中部マーケティング会議）'!K30="","",'参加申込書（第55回中部マーケティング会議）'!K30)</f>
        <v/>
      </c>
      <c r="AS12" s="77" t="str">
        <f>IF(AR12="", "", VLOOKUP(AR12,リスト!E:F,2,FALSE))</f>
        <v/>
      </c>
      <c r="AT12" s="83">
        <f t="shared" si="14"/>
        <v>2</v>
      </c>
      <c r="AU12" s="83" t="str">
        <f t="shared" si="15"/>
        <v>オプション 現場見学会 第２希望</v>
      </c>
      <c r="AV12" s="77" t="str">
        <f>IF('参加申込書（第55回中部マーケティング会議）'!L30="","",'参加申込書（第55回中部マーケティング会議）'!L30)</f>
        <v/>
      </c>
      <c r="AW12" s="77" t="str">
        <f>IF(AV12="", "", VLOOKUP(AV12,リスト!E:F,2,FALSE))</f>
        <v/>
      </c>
      <c r="AX12" s="87">
        <f t="shared" si="16"/>
        <v>4</v>
      </c>
      <c r="AY12" s="87" t="str">
        <f t="shared" si="17"/>
        <v>参加に関する案内送付先アドレス（アドレスのみ記入ください）</v>
      </c>
      <c r="AZ12" s="77" t="str">
        <f>ASC('参加申込書（第55回中部マーケティング会議）'!M30)</f>
        <v/>
      </c>
      <c r="BA12" s="84"/>
      <c r="BB12" s="87">
        <f t="shared" si="18"/>
        <v>1</v>
      </c>
      <c r="BC12" s="87" t="str">
        <f t="shared" si="19"/>
        <v>会員PRブースの出店希望有無</v>
      </c>
      <c r="BD12" s="77" t="str">
        <f>IF('参加申込書（第55回中部マーケティング会議）'!N30="","",'参加申込書（第55回中部マーケティング会議）'!N30)</f>
        <v/>
      </c>
      <c r="BE12" s="77" t="str">
        <f>IFERROR(IF(VLOOKUP(BD12,リスト!G:H,2,FALSE)="", "", VLOOKUP(BD12,リスト!G:H,2,FALSE)), "")</f>
        <v/>
      </c>
      <c r="BF12" s="87">
        <f t="shared" si="20"/>
        <v>1</v>
      </c>
      <c r="BG12" s="87" t="str">
        <f t="shared" si="21"/>
        <v>お申込みの経緯</v>
      </c>
      <c r="BH12" s="77" t="str">
        <f>IF('参加申込書（第55回中部マーケティング会議）'!$C$9="","",'参加申込書（第55回中部マーケティング会議）'!$C$9)</f>
        <v/>
      </c>
      <c r="BI12" s="77">
        <f>IFERROR(VLOOKUP(BH12,リスト!I:J,2,FALSE), 0)</f>
        <v>0</v>
      </c>
      <c r="BJ12" s="87">
        <f t="shared" si="22"/>
        <v>4</v>
      </c>
      <c r="BK12" s="87" t="str">
        <f t="shared" si="23"/>
        <v>実行委員企業紹介の場合、その企業名をご記入ください</v>
      </c>
      <c r="BL12" s="77" t="str">
        <f>IF('参加申込書（第55回中部マーケティング会議）'!$G$9="","",'参加申込書（第55回中部マーケティング会議）'!$G$9)</f>
        <v/>
      </c>
      <c r="BM12" s="84"/>
      <c r="BN12" s="87">
        <f t="shared" si="24"/>
        <v>4</v>
      </c>
      <c r="BO12" s="87" t="str">
        <f t="shared" si="25"/>
        <v>【備考欄】請求書送付先のご連絡など</v>
      </c>
      <c r="BP12" s="84"/>
      <c r="BQ12" s="84"/>
      <c r="BR12" s="82">
        <f t="shared" si="26"/>
        <v>4444</v>
      </c>
      <c r="BS12" s="84"/>
      <c r="BT12" s="82">
        <f t="shared" si="27"/>
        <v>1</v>
      </c>
      <c r="BU12" s="84"/>
    </row>
    <row r="13" spans="1:73" ht="18.75" customHeight="1">
      <c r="A13" s="85"/>
      <c r="B13" s="85"/>
      <c r="C13" s="85"/>
      <c r="D13" s="85"/>
      <c r="E13" s="86"/>
      <c r="F13" s="86"/>
      <c r="G13" s="65" t="str">
        <f t="shared" si="1"/>
        <v>Mozilla/5.0 (Windows NT 10.0; Win64; x64) AppleWebKit/537.36 (KHTML, like Gecko) Chrome/131.0.0.0 Safari/537.36 Edg/131.0.0.0</v>
      </c>
      <c r="H13" s="65">
        <f t="shared" si="2"/>
        <v>2024</v>
      </c>
      <c r="I13" s="65">
        <f t="shared" si="3"/>
        <v>1</v>
      </c>
      <c r="J13" s="65"/>
      <c r="K13" s="65" t="str">
        <f t="shared" si="4"/>
        <v>2024302400701</v>
      </c>
      <c r="L13" s="111">
        <f t="shared" si="28"/>
        <v>12</v>
      </c>
      <c r="M13" s="110">
        <f t="shared" si="29"/>
        <v>1000</v>
      </c>
      <c r="N13" s="109">
        <v>12</v>
      </c>
      <c r="O13" s="66" t="str">
        <f>DBCS('参加申込書（第55回中部マーケティング会議）'!$C$5)</f>
        <v/>
      </c>
      <c r="P13" s="66" t="str">
        <f>DBCS(PHONETIC('参加申込書（第55回中部マーケティング会議）'!$H$5))</f>
        <v/>
      </c>
      <c r="Q13" s="67" t="str">
        <f>SUBSTITUTE(DBCS('参加申込書（第55回中部マーケティング会議）'!B31), CHAR(10), "")</f>
        <v/>
      </c>
      <c r="R13" s="67" t="str">
        <f>DBCS('参加申込書（第55回中部マーケティング会議）'!C31)</f>
        <v/>
      </c>
      <c r="S13" s="67" t="str">
        <f>DBCS('参加申込書（第55回中部マーケティング会議）'!D31)</f>
        <v/>
      </c>
      <c r="T13" s="67" t="str">
        <f>DBCS(PHONETIC('参加申込書（第55回中部マーケティング会議）'!E31))</f>
        <v/>
      </c>
      <c r="U13" s="67" t="str">
        <f>DBCS(PHONETIC('参加申込書（第55回中部マーケティング会議）'!F31))</f>
        <v/>
      </c>
      <c r="V13" s="67" t="str">
        <f>ASC('参加申込書（第55回中部マーケティング会議）'!G31)</f>
        <v/>
      </c>
      <c r="W13" s="68"/>
      <c r="X13" s="69"/>
      <c r="Y13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3" s="67" t="str">
        <f>DBCS('参加申込書（第55回中部マーケティング会議）'!$D$7)</f>
        <v/>
      </c>
      <c r="AA13" s="67" t="str">
        <f>DBCS('参加申込書（第55回中部マーケティング会議）'!$F$7)</f>
        <v/>
      </c>
      <c r="AB13" s="68"/>
      <c r="AC13" s="83">
        <f t="shared" si="5"/>
        <v>1</v>
      </c>
      <c r="AD13" s="83">
        <f t="shared" si="6"/>
        <v>1</v>
      </c>
      <c r="AE13" s="83" t="str">
        <f t="shared" si="7"/>
        <v>参加パターン</v>
      </c>
      <c r="AF13" s="77" t="str">
        <f>IF('参加申込書（第55回中部マーケティング会議）'!H31="","",'参加申込書（第55回中部マーケティング会議）'!H31)</f>
        <v/>
      </c>
      <c r="AG13" s="77" t="e">
        <f>VLOOKUP(AF13,リスト!A:B,2,FALSE)</f>
        <v>#N/A</v>
      </c>
      <c r="AH13" s="83">
        <f t="shared" si="8"/>
        <v>2</v>
      </c>
      <c r="AI13" s="83" t="str">
        <f t="shared" si="9"/>
        <v>オプション 車座トーク第１希望（Ａ・Ｂ・Ｄのみ）</v>
      </c>
      <c r="AJ13" s="77" t="str">
        <f>IF('参加申込書（第55回中部マーケティング会議）'!I31="","",'参加申込書（第55回中部マーケティング会議）'!I31)</f>
        <v/>
      </c>
      <c r="AK13" s="77" t="str">
        <f>IF(AJ13="", "", VLOOKUP(AJ13,リスト!C:D,2,FALSE))</f>
        <v/>
      </c>
      <c r="AL13" s="83">
        <f t="shared" si="10"/>
        <v>2</v>
      </c>
      <c r="AM13" s="83" t="str">
        <f t="shared" si="11"/>
        <v>オプション 車座トーク第２希望（Ａ・Ｂ・Ｄのみ）</v>
      </c>
      <c r="AN13" s="77" t="str">
        <f>IF('参加申込書（第55回中部マーケティング会議）'!J31="","",'参加申込書（第55回中部マーケティング会議）'!J31)</f>
        <v/>
      </c>
      <c r="AO13" s="77" t="str">
        <f>IF(AN13="", "", VLOOKUP(AN13,リスト!C:D,2,FALSE))</f>
        <v/>
      </c>
      <c r="AP13" s="83">
        <f t="shared" si="12"/>
        <v>2</v>
      </c>
      <c r="AQ13" s="83" t="str">
        <f t="shared" si="13"/>
        <v>オプション 現場見学会 第１希望</v>
      </c>
      <c r="AR13" s="77" t="str">
        <f>IF('参加申込書（第55回中部マーケティング会議）'!K31="","",'参加申込書（第55回中部マーケティング会議）'!K31)</f>
        <v/>
      </c>
      <c r="AS13" s="77" t="str">
        <f>IF(AR13="", "", VLOOKUP(AR13,リスト!E:F,2,FALSE))</f>
        <v/>
      </c>
      <c r="AT13" s="83">
        <f t="shared" si="14"/>
        <v>2</v>
      </c>
      <c r="AU13" s="83" t="str">
        <f t="shared" si="15"/>
        <v>オプション 現場見学会 第２希望</v>
      </c>
      <c r="AV13" s="77" t="str">
        <f>IF('参加申込書（第55回中部マーケティング会議）'!L31="","",'参加申込書（第55回中部マーケティング会議）'!L31)</f>
        <v/>
      </c>
      <c r="AW13" s="77" t="str">
        <f>IF(AV13="", "", VLOOKUP(AV13,リスト!E:F,2,FALSE))</f>
        <v/>
      </c>
      <c r="AX13" s="87">
        <f t="shared" si="16"/>
        <v>4</v>
      </c>
      <c r="AY13" s="87" t="str">
        <f t="shared" si="17"/>
        <v>参加に関する案内送付先アドレス（アドレスのみ記入ください）</v>
      </c>
      <c r="AZ13" s="77" t="str">
        <f>ASC('参加申込書（第55回中部マーケティング会議）'!M31)</f>
        <v/>
      </c>
      <c r="BA13" s="84"/>
      <c r="BB13" s="87">
        <f t="shared" si="18"/>
        <v>1</v>
      </c>
      <c r="BC13" s="87" t="str">
        <f t="shared" si="19"/>
        <v>会員PRブースの出店希望有無</v>
      </c>
      <c r="BD13" s="77" t="str">
        <f>IF('参加申込書（第55回中部マーケティング会議）'!N31="","",'参加申込書（第55回中部マーケティング会議）'!N31)</f>
        <v/>
      </c>
      <c r="BE13" s="77" t="str">
        <f>IFERROR(IF(VLOOKUP(BD13,リスト!G:H,2,FALSE)="", "", VLOOKUP(BD13,リスト!G:H,2,FALSE)), "")</f>
        <v/>
      </c>
      <c r="BF13" s="87">
        <f t="shared" si="20"/>
        <v>1</v>
      </c>
      <c r="BG13" s="87" t="str">
        <f t="shared" si="21"/>
        <v>お申込みの経緯</v>
      </c>
      <c r="BH13" s="77" t="str">
        <f>IF('参加申込書（第55回中部マーケティング会議）'!$C$9="","",'参加申込書（第55回中部マーケティング会議）'!$C$9)</f>
        <v/>
      </c>
      <c r="BI13" s="77">
        <f>IFERROR(VLOOKUP(BH13,リスト!I:J,2,FALSE), 0)</f>
        <v>0</v>
      </c>
      <c r="BJ13" s="87">
        <f t="shared" si="22"/>
        <v>4</v>
      </c>
      <c r="BK13" s="87" t="str">
        <f t="shared" si="23"/>
        <v>実行委員企業紹介の場合、その企業名をご記入ください</v>
      </c>
      <c r="BL13" s="77" t="str">
        <f>IF('参加申込書（第55回中部マーケティング会議）'!$G$9="","",'参加申込書（第55回中部マーケティング会議）'!$G$9)</f>
        <v/>
      </c>
      <c r="BM13" s="84"/>
      <c r="BN13" s="87">
        <f t="shared" si="24"/>
        <v>4</v>
      </c>
      <c r="BO13" s="87" t="str">
        <f t="shared" si="25"/>
        <v>【備考欄】請求書送付先のご連絡など</v>
      </c>
      <c r="BP13" s="84"/>
      <c r="BQ13" s="84"/>
      <c r="BR13" s="82">
        <f t="shared" si="26"/>
        <v>4444</v>
      </c>
      <c r="BS13" s="84"/>
      <c r="BT13" s="82">
        <f t="shared" si="27"/>
        <v>1</v>
      </c>
      <c r="BU13" s="84"/>
    </row>
    <row r="14" spans="1:73" ht="18.75" customHeight="1">
      <c r="A14" s="85"/>
      <c r="B14" s="85"/>
      <c r="C14" s="85"/>
      <c r="D14" s="85"/>
      <c r="E14" s="86"/>
      <c r="F14" s="86"/>
      <c r="G14" s="65" t="str">
        <f t="shared" si="1"/>
        <v>Mozilla/5.0 (Windows NT 10.0; Win64; x64) AppleWebKit/537.36 (KHTML, like Gecko) Chrome/131.0.0.0 Safari/537.36 Edg/131.0.0.0</v>
      </c>
      <c r="H14" s="65">
        <f t="shared" si="2"/>
        <v>2024</v>
      </c>
      <c r="I14" s="65">
        <f t="shared" si="3"/>
        <v>1</v>
      </c>
      <c r="J14" s="65"/>
      <c r="K14" s="65" t="str">
        <f t="shared" si="4"/>
        <v>2024302400701</v>
      </c>
      <c r="L14" s="111">
        <f t="shared" si="28"/>
        <v>13</v>
      </c>
      <c r="M14" s="110">
        <f t="shared" si="29"/>
        <v>1000</v>
      </c>
      <c r="N14" s="109">
        <v>13</v>
      </c>
      <c r="O14" s="66" t="str">
        <f>DBCS('参加申込書（第55回中部マーケティング会議）'!$C$5)</f>
        <v/>
      </c>
      <c r="P14" s="66" t="str">
        <f>DBCS(PHONETIC('参加申込書（第55回中部マーケティング会議）'!$H$5))</f>
        <v/>
      </c>
      <c r="Q14" s="67" t="str">
        <f>SUBSTITUTE(DBCS('参加申込書（第55回中部マーケティング会議）'!B32), CHAR(10), "")</f>
        <v/>
      </c>
      <c r="R14" s="67" t="str">
        <f>DBCS('参加申込書（第55回中部マーケティング会議）'!C32)</f>
        <v/>
      </c>
      <c r="S14" s="67" t="str">
        <f>DBCS('参加申込書（第55回中部マーケティング会議）'!D32)</f>
        <v/>
      </c>
      <c r="T14" s="67" t="str">
        <f>DBCS(PHONETIC('参加申込書（第55回中部マーケティング会議）'!E32))</f>
        <v/>
      </c>
      <c r="U14" s="67" t="str">
        <f>DBCS(PHONETIC('参加申込書（第55回中部マーケティング会議）'!F32))</f>
        <v/>
      </c>
      <c r="V14" s="67" t="str">
        <f>ASC('参加申込書（第55回中部マーケティング会議）'!G32)</f>
        <v/>
      </c>
      <c r="W14" s="68"/>
      <c r="X14" s="69"/>
      <c r="Y14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4" s="67" t="str">
        <f>DBCS('参加申込書（第55回中部マーケティング会議）'!$D$7)</f>
        <v/>
      </c>
      <c r="AA14" s="67" t="str">
        <f>DBCS('参加申込書（第55回中部マーケティング会議）'!$F$7)</f>
        <v/>
      </c>
      <c r="AB14" s="68"/>
      <c r="AC14" s="83">
        <f t="shared" si="5"/>
        <v>1</v>
      </c>
      <c r="AD14" s="83">
        <f t="shared" si="6"/>
        <v>1</v>
      </c>
      <c r="AE14" s="83" t="str">
        <f t="shared" si="7"/>
        <v>参加パターン</v>
      </c>
      <c r="AF14" s="77" t="str">
        <f>IF('参加申込書（第55回中部マーケティング会議）'!H32="","",'参加申込書（第55回中部マーケティング会議）'!H32)</f>
        <v/>
      </c>
      <c r="AG14" s="77" t="e">
        <f>VLOOKUP(AF14,リスト!A:B,2,FALSE)</f>
        <v>#N/A</v>
      </c>
      <c r="AH14" s="83">
        <f t="shared" si="8"/>
        <v>2</v>
      </c>
      <c r="AI14" s="83" t="str">
        <f t="shared" si="9"/>
        <v>オプション 車座トーク第１希望（Ａ・Ｂ・Ｄのみ）</v>
      </c>
      <c r="AJ14" s="77" t="str">
        <f>IF('参加申込書（第55回中部マーケティング会議）'!I32="","",'参加申込書（第55回中部マーケティング会議）'!I32)</f>
        <v/>
      </c>
      <c r="AK14" s="77" t="str">
        <f>IF(AJ14="", "", VLOOKUP(AJ14,リスト!C:D,2,FALSE))</f>
        <v/>
      </c>
      <c r="AL14" s="83">
        <f t="shared" si="10"/>
        <v>2</v>
      </c>
      <c r="AM14" s="83" t="str">
        <f t="shared" si="11"/>
        <v>オプション 車座トーク第２希望（Ａ・Ｂ・Ｄのみ）</v>
      </c>
      <c r="AN14" s="77" t="str">
        <f>IF('参加申込書（第55回中部マーケティング会議）'!J32="","",'参加申込書（第55回中部マーケティング会議）'!J32)</f>
        <v/>
      </c>
      <c r="AO14" s="77" t="str">
        <f>IF(AN14="", "", VLOOKUP(AN14,リスト!C:D,2,FALSE))</f>
        <v/>
      </c>
      <c r="AP14" s="83">
        <f t="shared" si="12"/>
        <v>2</v>
      </c>
      <c r="AQ14" s="83" t="str">
        <f t="shared" si="13"/>
        <v>オプション 現場見学会 第１希望</v>
      </c>
      <c r="AR14" s="77" t="str">
        <f>IF('参加申込書（第55回中部マーケティング会議）'!K32="","",'参加申込書（第55回中部マーケティング会議）'!K32)</f>
        <v/>
      </c>
      <c r="AS14" s="77" t="str">
        <f>IF(AR14="", "", VLOOKUP(AR14,リスト!E:F,2,FALSE))</f>
        <v/>
      </c>
      <c r="AT14" s="83">
        <f t="shared" si="14"/>
        <v>2</v>
      </c>
      <c r="AU14" s="83" t="str">
        <f t="shared" si="15"/>
        <v>オプション 現場見学会 第２希望</v>
      </c>
      <c r="AV14" s="77" t="str">
        <f>IF('参加申込書（第55回中部マーケティング会議）'!L32="","",'参加申込書（第55回中部マーケティング会議）'!L32)</f>
        <v/>
      </c>
      <c r="AW14" s="77" t="str">
        <f>IF(AV14="", "", VLOOKUP(AV14,リスト!E:F,2,FALSE))</f>
        <v/>
      </c>
      <c r="AX14" s="87">
        <f t="shared" si="16"/>
        <v>4</v>
      </c>
      <c r="AY14" s="87" t="str">
        <f t="shared" si="17"/>
        <v>参加に関する案内送付先アドレス（アドレスのみ記入ください）</v>
      </c>
      <c r="AZ14" s="77" t="str">
        <f>ASC('参加申込書（第55回中部マーケティング会議）'!M32)</f>
        <v/>
      </c>
      <c r="BA14" s="84"/>
      <c r="BB14" s="87">
        <f t="shared" si="18"/>
        <v>1</v>
      </c>
      <c r="BC14" s="87" t="str">
        <f t="shared" si="19"/>
        <v>会員PRブースの出店希望有無</v>
      </c>
      <c r="BD14" s="77" t="str">
        <f>IF('参加申込書（第55回中部マーケティング会議）'!N32="","",'参加申込書（第55回中部マーケティング会議）'!N32)</f>
        <v/>
      </c>
      <c r="BE14" s="77" t="str">
        <f>IFERROR(IF(VLOOKUP(BD14,リスト!G:H,2,FALSE)="", "", VLOOKUP(BD14,リスト!G:H,2,FALSE)), "")</f>
        <v/>
      </c>
      <c r="BF14" s="87">
        <f t="shared" si="20"/>
        <v>1</v>
      </c>
      <c r="BG14" s="87" t="str">
        <f t="shared" si="21"/>
        <v>お申込みの経緯</v>
      </c>
      <c r="BH14" s="77" t="str">
        <f>IF('参加申込書（第55回中部マーケティング会議）'!$C$9="","",'参加申込書（第55回中部マーケティング会議）'!$C$9)</f>
        <v/>
      </c>
      <c r="BI14" s="77">
        <f>IFERROR(VLOOKUP(BH14,リスト!I:J,2,FALSE), 0)</f>
        <v>0</v>
      </c>
      <c r="BJ14" s="87">
        <f t="shared" si="22"/>
        <v>4</v>
      </c>
      <c r="BK14" s="87" t="str">
        <f t="shared" si="23"/>
        <v>実行委員企業紹介の場合、その企業名をご記入ください</v>
      </c>
      <c r="BL14" s="77" t="str">
        <f>IF('参加申込書（第55回中部マーケティング会議）'!$G$9="","",'参加申込書（第55回中部マーケティング会議）'!$G$9)</f>
        <v/>
      </c>
      <c r="BM14" s="84"/>
      <c r="BN14" s="87">
        <f t="shared" si="24"/>
        <v>4</v>
      </c>
      <c r="BO14" s="87" t="str">
        <f t="shared" si="25"/>
        <v>【備考欄】請求書送付先のご連絡など</v>
      </c>
      <c r="BP14" s="84"/>
      <c r="BQ14" s="84"/>
      <c r="BR14" s="82">
        <f t="shared" si="26"/>
        <v>4444</v>
      </c>
      <c r="BS14" s="84"/>
      <c r="BT14" s="82">
        <f t="shared" si="27"/>
        <v>1</v>
      </c>
      <c r="BU14" s="84"/>
    </row>
    <row r="15" spans="1:73" ht="18.75" customHeight="1">
      <c r="A15" s="85"/>
      <c r="B15" s="85"/>
      <c r="C15" s="85"/>
      <c r="D15" s="85"/>
      <c r="E15" s="86"/>
      <c r="F15" s="86"/>
      <c r="G15" s="65" t="str">
        <f t="shared" si="1"/>
        <v>Mozilla/5.0 (Windows NT 10.0; Win64; x64) AppleWebKit/537.36 (KHTML, like Gecko) Chrome/131.0.0.0 Safari/537.36 Edg/131.0.0.0</v>
      </c>
      <c r="H15" s="65">
        <f t="shared" si="2"/>
        <v>2024</v>
      </c>
      <c r="I15" s="65">
        <f t="shared" si="3"/>
        <v>1</v>
      </c>
      <c r="J15" s="65"/>
      <c r="K15" s="65" t="str">
        <f t="shared" si="4"/>
        <v>2024302400701</v>
      </c>
      <c r="L15" s="111">
        <f t="shared" si="28"/>
        <v>14</v>
      </c>
      <c r="M15" s="110">
        <f t="shared" si="29"/>
        <v>1000</v>
      </c>
      <c r="N15" s="109">
        <v>14</v>
      </c>
      <c r="O15" s="66" t="str">
        <f>DBCS('参加申込書（第55回中部マーケティング会議）'!$C$5)</f>
        <v/>
      </c>
      <c r="P15" s="66" t="str">
        <f>DBCS(PHONETIC('参加申込書（第55回中部マーケティング会議）'!$H$5))</f>
        <v/>
      </c>
      <c r="Q15" s="67" t="str">
        <f>SUBSTITUTE(DBCS('参加申込書（第55回中部マーケティング会議）'!B33), CHAR(10), "")</f>
        <v/>
      </c>
      <c r="R15" s="67" t="str">
        <f>DBCS('参加申込書（第55回中部マーケティング会議）'!C33)</f>
        <v/>
      </c>
      <c r="S15" s="67" t="str">
        <f>DBCS('参加申込書（第55回中部マーケティング会議）'!D33)</f>
        <v/>
      </c>
      <c r="T15" s="67" t="str">
        <f>DBCS(PHONETIC('参加申込書（第55回中部マーケティング会議）'!E33))</f>
        <v/>
      </c>
      <c r="U15" s="67" t="str">
        <f>DBCS(PHONETIC('参加申込書（第55回中部マーケティング会議）'!F33))</f>
        <v/>
      </c>
      <c r="V15" s="67" t="str">
        <f>ASC('参加申込書（第55回中部マーケティング会議）'!G33)</f>
        <v/>
      </c>
      <c r="W15" s="68"/>
      <c r="X15" s="69"/>
      <c r="Y15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5" s="67" t="str">
        <f>DBCS('参加申込書（第55回中部マーケティング会議）'!$D$7)</f>
        <v/>
      </c>
      <c r="AA15" s="67" t="str">
        <f>DBCS('参加申込書（第55回中部マーケティング会議）'!$F$7)</f>
        <v/>
      </c>
      <c r="AB15" s="68"/>
      <c r="AC15" s="83">
        <f t="shared" si="5"/>
        <v>1</v>
      </c>
      <c r="AD15" s="83">
        <f t="shared" si="6"/>
        <v>1</v>
      </c>
      <c r="AE15" s="83" t="str">
        <f t="shared" si="7"/>
        <v>参加パターン</v>
      </c>
      <c r="AF15" s="77" t="str">
        <f>IF('参加申込書（第55回中部マーケティング会議）'!H33="","",'参加申込書（第55回中部マーケティング会議）'!H33)</f>
        <v/>
      </c>
      <c r="AG15" s="77" t="e">
        <f>VLOOKUP(AF15,リスト!A:B,2,FALSE)</f>
        <v>#N/A</v>
      </c>
      <c r="AH15" s="83">
        <f t="shared" si="8"/>
        <v>2</v>
      </c>
      <c r="AI15" s="83" t="str">
        <f t="shared" si="9"/>
        <v>オプション 車座トーク第１希望（Ａ・Ｂ・Ｄのみ）</v>
      </c>
      <c r="AJ15" s="77" t="str">
        <f>IF('参加申込書（第55回中部マーケティング会議）'!I33="","",'参加申込書（第55回中部マーケティング会議）'!I33)</f>
        <v/>
      </c>
      <c r="AK15" s="77" t="str">
        <f>IF(AJ15="", "", VLOOKUP(AJ15,リスト!C:D,2,FALSE))</f>
        <v/>
      </c>
      <c r="AL15" s="83">
        <f t="shared" si="10"/>
        <v>2</v>
      </c>
      <c r="AM15" s="83" t="str">
        <f t="shared" si="11"/>
        <v>オプション 車座トーク第２希望（Ａ・Ｂ・Ｄのみ）</v>
      </c>
      <c r="AN15" s="77" t="str">
        <f>IF('参加申込書（第55回中部マーケティング会議）'!J33="","",'参加申込書（第55回中部マーケティング会議）'!J33)</f>
        <v/>
      </c>
      <c r="AO15" s="77" t="str">
        <f>IF(AN15="", "", VLOOKUP(AN15,リスト!C:D,2,FALSE))</f>
        <v/>
      </c>
      <c r="AP15" s="83">
        <f t="shared" si="12"/>
        <v>2</v>
      </c>
      <c r="AQ15" s="83" t="str">
        <f t="shared" si="13"/>
        <v>オプション 現場見学会 第１希望</v>
      </c>
      <c r="AR15" s="77" t="str">
        <f>IF('参加申込書（第55回中部マーケティング会議）'!K33="","",'参加申込書（第55回中部マーケティング会議）'!K33)</f>
        <v/>
      </c>
      <c r="AS15" s="77" t="str">
        <f>IF(AR15="", "", VLOOKUP(AR15,リスト!E:F,2,FALSE))</f>
        <v/>
      </c>
      <c r="AT15" s="83">
        <f t="shared" si="14"/>
        <v>2</v>
      </c>
      <c r="AU15" s="83" t="str">
        <f t="shared" si="15"/>
        <v>オプション 現場見学会 第２希望</v>
      </c>
      <c r="AV15" s="77" t="str">
        <f>IF('参加申込書（第55回中部マーケティング会議）'!L33="","",'参加申込書（第55回中部マーケティング会議）'!L33)</f>
        <v/>
      </c>
      <c r="AW15" s="77" t="str">
        <f>IF(AV15="", "", VLOOKUP(AV15,リスト!E:F,2,FALSE))</f>
        <v/>
      </c>
      <c r="AX15" s="87">
        <f t="shared" si="16"/>
        <v>4</v>
      </c>
      <c r="AY15" s="87" t="str">
        <f t="shared" si="17"/>
        <v>参加に関する案内送付先アドレス（アドレスのみ記入ください）</v>
      </c>
      <c r="AZ15" s="77" t="str">
        <f>ASC('参加申込書（第55回中部マーケティング会議）'!M33)</f>
        <v/>
      </c>
      <c r="BA15" s="84"/>
      <c r="BB15" s="87">
        <f t="shared" si="18"/>
        <v>1</v>
      </c>
      <c r="BC15" s="87" t="str">
        <f t="shared" si="19"/>
        <v>会員PRブースの出店希望有無</v>
      </c>
      <c r="BD15" s="77" t="str">
        <f>IF('参加申込書（第55回中部マーケティング会議）'!N33="","",'参加申込書（第55回中部マーケティング会議）'!N33)</f>
        <v/>
      </c>
      <c r="BE15" s="77" t="str">
        <f>IFERROR(IF(VLOOKUP(BD15,リスト!G:H,2,FALSE)="", "", VLOOKUP(BD15,リスト!G:H,2,FALSE)), "")</f>
        <v/>
      </c>
      <c r="BF15" s="87">
        <f t="shared" si="20"/>
        <v>1</v>
      </c>
      <c r="BG15" s="87" t="str">
        <f t="shared" si="21"/>
        <v>お申込みの経緯</v>
      </c>
      <c r="BH15" s="77" t="str">
        <f>IF('参加申込書（第55回中部マーケティング会議）'!$C$9="","",'参加申込書（第55回中部マーケティング会議）'!$C$9)</f>
        <v/>
      </c>
      <c r="BI15" s="77">
        <f>IFERROR(VLOOKUP(BH15,リスト!I:J,2,FALSE), 0)</f>
        <v>0</v>
      </c>
      <c r="BJ15" s="87">
        <f t="shared" si="22"/>
        <v>4</v>
      </c>
      <c r="BK15" s="87" t="str">
        <f t="shared" si="23"/>
        <v>実行委員企業紹介の場合、その企業名をご記入ください</v>
      </c>
      <c r="BL15" s="77" t="str">
        <f>IF('参加申込書（第55回中部マーケティング会議）'!$G$9="","",'参加申込書（第55回中部マーケティング会議）'!$G$9)</f>
        <v/>
      </c>
      <c r="BM15" s="84"/>
      <c r="BN15" s="87">
        <f t="shared" si="24"/>
        <v>4</v>
      </c>
      <c r="BO15" s="87" t="str">
        <f t="shared" si="25"/>
        <v>【備考欄】請求書送付先のご連絡など</v>
      </c>
      <c r="BP15" s="84"/>
      <c r="BQ15" s="84"/>
      <c r="BR15" s="82">
        <f t="shared" si="26"/>
        <v>4444</v>
      </c>
      <c r="BS15" s="84"/>
      <c r="BT15" s="82">
        <f t="shared" si="27"/>
        <v>1</v>
      </c>
      <c r="BU15" s="84"/>
    </row>
    <row r="16" spans="1:73" ht="18.75" customHeight="1">
      <c r="A16" s="85"/>
      <c r="B16" s="85"/>
      <c r="C16" s="85"/>
      <c r="D16" s="85"/>
      <c r="E16" s="86"/>
      <c r="F16" s="86"/>
      <c r="G16" s="65" t="str">
        <f t="shared" si="1"/>
        <v>Mozilla/5.0 (Windows NT 10.0; Win64; x64) AppleWebKit/537.36 (KHTML, like Gecko) Chrome/131.0.0.0 Safari/537.36 Edg/131.0.0.0</v>
      </c>
      <c r="H16" s="65">
        <f t="shared" si="2"/>
        <v>2024</v>
      </c>
      <c r="I16" s="65">
        <f t="shared" si="3"/>
        <v>1</v>
      </c>
      <c r="J16" s="65"/>
      <c r="K16" s="65" t="str">
        <f t="shared" si="4"/>
        <v>2024302400701</v>
      </c>
      <c r="L16" s="111">
        <f t="shared" si="28"/>
        <v>15</v>
      </c>
      <c r="M16" s="110">
        <f t="shared" si="29"/>
        <v>1000</v>
      </c>
      <c r="N16" s="109">
        <v>15</v>
      </c>
      <c r="O16" s="66" t="str">
        <f>DBCS('参加申込書（第55回中部マーケティング会議）'!$C$5)</f>
        <v/>
      </c>
      <c r="P16" s="66" t="str">
        <f>DBCS(PHONETIC('参加申込書（第55回中部マーケティング会議）'!$H$5))</f>
        <v/>
      </c>
      <c r="Q16" s="67" t="str">
        <f>SUBSTITUTE(DBCS('参加申込書（第55回中部マーケティング会議）'!B34), CHAR(10), "")</f>
        <v/>
      </c>
      <c r="R16" s="67" t="str">
        <f>DBCS('参加申込書（第55回中部マーケティング会議）'!C34)</f>
        <v/>
      </c>
      <c r="S16" s="67" t="str">
        <f>DBCS('参加申込書（第55回中部マーケティング会議）'!D34)</f>
        <v/>
      </c>
      <c r="T16" s="67" t="str">
        <f>DBCS(PHONETIC('参加申込書（第55回中部マーケティング会議）'!E34))</f>
        <v/>
      </c>
      <c r="U16" s="67" t="str">
        <f>DBCS(PHONETIC('参加申込書（第55回中部マーケティング会議）'!F34))</f>
        <v/>
      </c>
      <c r="V16" s="67" t="str">
        <f>ASC('参加申込書（第55回中部マーケティング会議）'!G34)</f>
        <v/>
      </c>
      <c r="W16" s="68"/>
      <c r="X16" s="69"/>
      <c r="Y16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6" s="67" t="str">
        <f>DBCS('参加申込書（第55回中部マーケティング会議）'!$D$7)</f>
        <v/>
      </c>
      <c r="AA16" s="67" t="str">
        <f>DBCS('参加申込書（第55回中部マーケティング会議）'!$F$7)</f>
        <v/>
      </c>
      <c r="AB16" s="68"/>
      <c r="AC16" s="83">
        <f t="shared" si="5"/>
        <v>1</v>
      </c>
      <c r="AD16" s="83">
        <f t="shared" si="6"/>
        <v>1</v>
      </c>
      <c r="AE16" s="83" t="str">
        <f t="shared" si="7"/>
        <v>参加パターン</v>
      </c>
      <c r="AF16" s="77" t="str">
        <f>IF('参加申込書（第55回中部マーケティング会議）'!H34="","",'参加申込書（第55回中部マーケティング会議）'!H34)</f>
        <v/>
      </c>
      <c r="AG16" s="77" t="e">
        <f>VLOOKUP(AF16,リスト!A:B,2,FALSE)</f>
        <v>#N/A</v>
      </c>
      <c r="AH16" s="83">
        <f t="shared" si="8"/>
        <v>2</v>
      </c>
      <c r="AI16" s="83" t="str">
        <f t="shared" si="9"/>
        <v>オプション 車座トーク第１希望（Ａ・Ｂ・Ｄのみ）</v>
      </c>
      <c r="AJ16" s="77" t="str">
        <f>IF('参加申込書（第55回中部マーケティング会議）'!I34="","",'参加申込書（第55回中部マーケティング会議）'!I34)</f>
        <v/>
      </c>
      <c r="AK16" s="77" t="str">
        <f>IF(AJ16="", "", VLOOKUP(AJ16,リスト!C:D,2,FALSE))</f>
        <v/>
      </c>
      <c r="AL16" s="83">
        <f t="shared" si="10"/>
        <v>2</v>
      </c>
      <c r="AM16" s="83" t="str">
        <f t="shared" si="11"/>
        <v>オプション 車座トーク第２希望（Ａ・Ｂ・Ｄのみ）</v>
      </c>
      <c r="AN16" s="77" t="str">
        <f>IF('参加申込書（第55回中部マーケティング会議）'!J34="","",'参加申込書（第55回中部マーケティング会議）'!J34)</f>
        <v/>
      </c>
      <c r="AO16" s="77" t="str">
        <f>IF(AN16="", "", VLOOKUP(AN16,リスト!C:D,2,FALSE))</f>
        <v/>
      </c>
      <c r="AP16" s="83">
        <f t="shared" si="12"/>
        <v>2</v>
      </c>
      <c r="AQ16" s="83" t="str">
        <f t="shared" si="13"/>
        <v>オプション 現場見学会 第１希望</v>
      </c>
      <c r="AR16" s="77" t="str">
        <f>IF('参加申込書（第55回中部マーケティング会議）'!K34="","",'参加申込書（第55回中部マーケティング会議）'!K34)</f>
        <v/>
      </c>
      <c r="AS16" s="77" t="str">
        <f>IF(AR16="", "", VLOOKUP(AR16,リスト!E:F,2,FALSE))</f>
        <v/>
      </c>
      <c r="AT16" s="83">
        <f t="shared" si="14"/>
        <v>2</v>
      </c>
      <c r="AU16" s="83" t="str">
        <f t="shared" si="15"/>
        <v>オプション 現場見学会 第２希望</v>
      </c>
      <c r="AV16" s="77" t="str">
        <f>IF('参加申込書（第55回中部マーケティング会議）'!L34="","",'参加申込書（第55回中部マーケティング会議）'!L34)</f>
        <v/>
      </c>
      <c r="AW16" s="77" t="str">
        <f>IF(AV16="", "", VLOOKUP(AV16,リスト!E:F,2,FALSE))</f>
        <v/>
      </c>
      <c r="AX16" s="87">
        <f t="shared" si="16"/>
        <v>4</v>
      </c>
      <c r="AY16" s="87" t="str">
        <f t="shared" si="17"/>
        <v>参加に関する案内送付先アドレス（アドレスのみ記入ください）</v>
      </c>
      <c r="AZ16" s="77" t="str">
        <f>ASC('参加申込書（第55回中部マーケティング会議）'!M34)</f>
        <v/>
      </c>
      <c r="BA16" s="84"/>
      <c r="BB16" s="87">
        <f t="shared" si="18"/>
        <v>1</v>
      </c>
      <c r="BC16" s="87" t="str">
        <f t="shared" si="19"/>
        <v>会員PRブースの出店希望有無</v>
      </c>
      <c r="BD16" s="77" t="str">
        <f>IF('参加申込書（第55回中部マーケティング会議）'!N34="","",'参加申込書（第55回中部マーケティング会議）'!N34)</f>
        <v/>
      </c>
      <c r="BE16" s="77" t="str">
        <f>IFERROR(IF(VLOOKUP(BD16,リスト!G:H,2,FALSE)="", "", VLOOKUP(BD16,リスト!G:H,2,FALSE)), "")</f>
        <v/>
      </c>
      <c r="BF16" s="87">
        <f t="shared" si="20"/>
        <v>1</v>
      </c>
      <c r="BG16" s="87" t="str">
        <f t="shared" si="21"/>
        <v>お申込みの経緯</v>
      </c>
      <c r="BH16" s="77" t="str">
        <f>IF('参加申込書（第55回中部マーケティング会議）'!$C$9="","",'参加申込書（第55回中部マーケティング会議）'!$C$9)</f>
        <v/>
      </c>
      <c r="BI16" s="77">
        <f>IFERROR(VLOOKUP(BH16,リスト!I:J,2,FALSE), 0)</f>
        <v>0</v>
      </c>
      <c r="BJ16" s="87">
        <f t="shared" si="22"/>
        <v>4</v>
      </c>
      <c r="BK16" s="87" t="str">
        <f t="shared" si="23"/>
        <v>実行委員企業紹介の場合、その企業名をご記入ください</v>
      </c>
      <c r="BL16" s="77" t="str">
        <f>IF('参加申込書（第55回中部マーケティング会議）'!$G$9="","",'参加申込書（第55回中部マーケティング会議）'!$G$9)</f>
        <v/>
      </c>
      <c r="BM16" s="84"/>
      <c r="BN16" s="87">
        <f t="shared" si="24"/>
        <v>4</v>
      </c>
      <c r="BO16" s="87" t="str">
        <f t="shared" si="25"/>
        <v>【備考欄】請求書送付先のご連絡など</v>
      </c>
      <c r="BP16" s="84"/>
      <c r="BQ16" s="84"/>
      <c r="BR16" s="82">
        <f t="shared" si="26"/>
        <v>4444</v>
      </c>
      <c r="BS16" s="84"/>
      <c r="BT16" s="82">
        <f t="shared" si="27"/>
        <v>1</v>
      </c>
      <c r="BU16" s="84"/>
    </row>
    <row r="17" spans="1:73" ht="18.75" customHeight="1">
      <c r="A17" s="85"/>
      <c r="B17" s="85"/>
      <c r="C17" s="85"/>
      <c r="D17" s="85"/>
      <c r="E17" s="86"/>
      <c r="F17" s="86"/>
      <c r="G17" s="65" t="str">
        <f t="shared" si="1"/>
        <v>Mozilla/5.0 (Windows NT 10.0; Win64; x64) AppleWebKit/537.36 (KHTML, like Gecko) Chrome/131.0.0.0 Safari/537.36 Edg/131.0.0.0</v>
      </c>
      <c r="H17" s="65">
        <f t="shared" si="2"/>
        <v>2024</v>
      </c>
      <c r="I17" s="65">
        <f t="shared" si="3"/>
        <v>1</v>
      </c>
      <c r="J17" s="65"/>
      <c r="K17" s="65" t="str">
        <f t="shared" si="4"/>
        <v>2024302400701</v>
      </c>
      <c r="L17" s="111">
        <f t="shared" si="28"/>
        <v>16</v>
      </c>
      <c r="M17" s="110">
        <f t="shared" si="29"/>
        <v>1000</v>
      </c>
      <c r="N17" s="109">
        <v>16</v>
      </c>
      <c r="O17" s="66" t="str">
        <f>DBCS('参加申込書（第55回中部マーケティング会議）'!$C$5)</f>
        <v/>
      </c>
      <c r="P17" s="66" t="str">
        <f>DBCS(PHONETIC('参加申込書（第55回中部マーケティング会議）'!$H$5))</f>
        <v/>
      </c>
      <c r="Q17" s="67" t="str">
        <f>SUBSTITUTE(DBCS('参加申込書（第55回中部マーケティング会議）'!B35), CHAR(10), "")</f>
        <v/>
      </c>
      <c r="R17" s="67" t="str">
        <f>DBCS('参加申込書（第55回中部マーケティング会議）'!C35)</f>
        <v/>
      </c>
      <c r="S17" s="67" t="str">
        <f>DBCS('参加申込書（第55回中部マーケティング会議）'!D35)</f>
        <v/>
      </c>
      <c r="T17" s="67" t="str">
        <f>DBCS(PHONETIC('参加申込書（第55回中部マーケティング会議）'!E35))</f>
        <v/>
      </c>
      <c r="U17" s="67" t="str">
        <f>DBCS(PHONETIC('参加申込書（第55回中部マーケティング会議）'!F35))</f>
        <v/>
      </c>
      <c r="V17" s="67" t="str">
        <f>ASC('参加申込書（第55回中部マーケティング会議）'!G35)</f>
        <v/>
      </c>
      <c r="W17" s="68"/>
      <c r="X17" s="69"/>
      <c r="Y17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7" s="67" t="str">
        <f>DBCS('参加申込書（第55回中部マーケティング会議）'!$D$7)</f>
        <v/>
      </c>
      <c r="AA17" s="67" t="str">
        <f>DBCS('参加申込書（第55回中部マーケティング会議）'!$F$7)</f>
        <v/>
      </c>
      <c r="AB17" s="68"/>
      <c r="AC17" s="83">
        <f t="shared" si="5"/>
        <v>1</v>
      </c>
      <c r="AD17" s="83">
        <f t="shared" si="6"/>
        <v>1</v>
      </c>
      <c r="AE17" s="83" t="str">
        <f t="shared" si="7"/>
        <v>参加パターン</v>
      </c>
      <c r="AF17" s="77" t="str">
        <f>IF('参加申込書（第55回中部マーケティング会議）'!H35="","",'参加申込書（第55回中部マーケティング会議）'!H35)</f>
        <v/>
      </c>
      <c r="AG17" s="77" t="e">
        <f>VLOOKUP(AF17,リスト!A:B,2,FALSE)</f>
        <v>#N/A</v>
      </c>
      <c r="AH17" s="83">
        <f t="shared" si="8"/>
        <v>2</v>
      </c>
      <c r="AI17" s="83" t="str">
        <f t="shared" si="9"/>
        <v>オプション 車座トーク第１希望（Ａ・Ｂ・Ｄのみ）</v>
      </c>
      <c r="AJ17" s="77" t="str">
        <f>IF('参加申込書（第55回中部マーケティング会議）'!I35="","",'参加申込書（第55回中部マーケティング会議）'!I35)</f>
        <v/>
      </c>
      <c r="AK17" s="77" t="str">
        <f>IF(AJ17="", "", VLOOKUP(AJ17,リスト!C:D,2,FALSE))</f>
        <v/>
      </c>
      <c r="AL17" s="83">
        <f t="shared" si="10"/>
        <v>2</v>
      </c>
      <c r="AM17" s="83" t="str">
        <f t="shared" si="11"/>
        <v>オプション 車座トーク第２希望（Ａ・Ｂ・Ｄのみ）</v>
      </c>
      <c r="AN17" s="77" t="str">
        <f>IF('参加申込書（第55回中部マーケティング会議）'!J35="","",'参加申込書（第55回中部マーケティング会議）'!J35)</f>
        <v/>
      </c>
      <c r="AO17" s="77" t="str">
        <f>IF(AN17="", "", VLOOKUP(AN17,リスト!C:D,2,FALSE))</f>
        <v/>
      </c>
      <c r="AP17" s="83">
        <f t="shared" si="12"/>
        <v>2</v>
      </c>
      <c r="AQ17" s="83" t="str">
        <f t="shared" si="13"/>
        <v>オプション 現場見学会 第１希望</v>
      </c>
      <c r="AR17" s="77" t="str">
        <f>IF('参加申込書（第55回中部マーケティング会議）'!K35="","",'参加申込書（第55回中部マーケティング会議）'!K35)</f>
        <v/>
      </c>
      <c r="AS17" s="77" t="str">
        <f>IF(AR17="", "", VLOOKUP(AR17,リスト!E:F,2,FALSE))</f>
        <v/>
      </c>
      <c r="AT17" s="83">
        <f t="shared" si="14"/>
        <v>2</v>
      </c>
      <c r="AU17" s="83" t="str">
        <f t="shared" si="15"/>
        <v>オプション 現場見学会 第２希望</v>
      </c>
      <c r="AV17" s="77" t="str">
        <f>IF('参加申込書（第55回中部マーケティング会議）'!L35="","",'参加申込書（第55回中部マーケティング会議）'!L35)</f>
        <v/>
      </c>
      <c r="AW17" s="77" t="str">
        <f>IF(AV17="", "", VLOOKUP(AV17,リスト!E:F,2,FALSE))</f>
        <v/>
      </c>
      <c r="AX17" s="87">
        <f t="shared" si="16"/>
        <v>4</v>
      </c>
      <c r="AY17" s="87" t="str">
        <f t="shared" si="17"/>
        <v>参加に関する案内送付先アドレス（アドレスのみ記入ください）</v>
      </c>
      <c r="AZ17" s="77" t="str">
        <f>ASC('参加申込書（第55回中部マーケティング会議）'!M35)</f>
        <v/>
      </c>
      <c r="BA17" s="84"/>
      <c r="BB17" s="87">
        <f t="shared" si="18"/>
        <v>1</v>
      </c>
      <c r="BC17" s="87" t="str">
        <f t="shared" si="19"/>
        <v>会員PRブースの出店希望有無</v>
      </c>
      <c r="BD17" s="77" t="str">
        <f>IF('参加申込書（第55回中部マーケティング会議）'!N35="","",'参加申込書（第55回中部マーケティング会議）'!N35)</f>
        <v/>
      </c>
      <c r="BE17" s="77" t="str">
        <f>IFERROR(IF(VLOOKUP(BD17,リスト!G:H,2,FALSE)="", "", VLOOKUP(BD17,リスト!G:H,2,FALSE)), "")</f>
        <v/>
      </c>
      <c r="BF17" s="87">
        <f t="shared" si="20"/>
        <v>1</v>
      </c>
      <c r="BG17" s="87" t="str">
        <f t="shared" si="21"/>
        <v>お申込みの経緯</v>
      </c>
      <c r="BH17" s="77" t="str">
        <f>IF('参加申込書（第55回中部マーケティング会議）'!$C$9="","",'参加申込書（第55回中部マーケティング会議）'!$C$9)</f>
        <v/>
      </c>
      <c r="BI17" s="77">
        <f>IFERROR(VLOOKUP(BH17,リスト!I:J,2,FALSE), 0)</f>
        <v>0</v>
      </c>
      <c r="BJ17" s="87">
        <f t="shared" si="22"/>
        <v>4</v>
      </c>
      <c r="BK17" s="87" t="str">
        <f t="shared" si="23"/>
        <v>実行委員企業紹介の場合、その企業名をご記入ください</v>
      </c>
      <c r="BL17" s="77" t="str">
        <f>IF('参加申込書（第55回中部マーケティング会議）'!$G$9="","",'参加申込書（第55回中部マーケティング会議）'!$G$9)</f>
        <v/>
      </c>
      <c r="BM17" s="84"/>
      <c r="BN17" s="87">
        <f t="shared" si="24"/>
        <v>4</v>
      </c>
      <c r="BO17" s="87" t="str">
        <f t="shared" si="25"/>
        <v>【備考欄】請求書送付先のご連絡など</v>
      </c>
      <c r="BP17" s="84"/>
      <c r="BQ17" s="84"/>
      <c r="BR17" s="82">
        <f t="shared" si="26"/>
        <v>4444</v>
      </c>
      <c r="BS17" s="84"/>
      <c r="BT17" s="82">
        <f t="shared" si="27"/>
        <v>1</v>
      </c>
      <c r="BU17" s="84"/>
    </row>
    <row r="18" spans="1:73" ht="18.75" customHeight="1">
      <c r="A18" s="85"/>
      <c r="B18" s="85"/>
      <c r="C18" s="85"/>
      <c r="D18" s="85"/>
      <c r="E18" s="86"/>
      <c r="F18" s="86"/>
      <c r="G18" s="65" t="str">
        <f t="shared" si="1"/>
        <v>Mozilla/5.0 (Windows NT 10.0; Win64; x64) AppleWebKit/537.36 (KHTML, like Gecko) Chrome/131.0.0.0 Safari/537.36 Edg/131.0.0.0</v>
      </c>
      <c r="H18" s="65">
        <f t="shared" si="2"/>
        <v>2024</v>
      </c>
      <c r="I18" s="65">
        <f t="shared" si="3"/>
        <v>1</v>
      </c>
      <c r="J18" s="65"/>
      <c r="K18" s="65" t="str">
        <f t="shared" si="4"/>
        <v>2024302400701</v>
      </c>
      <c r="L18" s="111">
        <f t="shared" si="28"/>
        <v>17</v>
      </c>
      <c r="M18" s="110">
        <f t="shared" si="29"/>
        <v>1000</v>
      </c>
      <c r="N18" s="109">
        <v>17</v>
      </c>
      <c r="O18" s="66" t="str">
        <f>DBCS('参加申込書（第55回中部マーケティング会議）'!$C$5)</f>
        <v/>
      </c>
      <c r="P18" s="66" t="str">
        <f>DBCS(PHONETIC('参加申込書（第55回中部マーケティング会議）'!$H$5))</f>
        <v/>
      </c>
      <c r="Q18" s="67" t="str">
        <f>SUBSTITUTE(DBCS('参加申込書（第55回中部マーケティング会議）'!B36), CHAR(10), "")</f>
        <v/>
      </c>
      <c r="R18" s="67" t="str">
        <f>DBCS('参加申込書（第55回中部マーケティング会議）'!C36)</f>
        <v/>
      </c>
      <c r="S18" s="67" t="str">
        <f>DBCS('参加申込書（第55回中部マーケティング会議）'!D36)</f>
        <v/>
      </c>
      <c r="T18" s="67" t="str">
        <f>DBCS(PHONETIC('参加申込書（第55回中部マーケティング会議）'!E36))</f>
        <v/>
      </c>
      <c r="U18" s="67" t="str">
        <f>DBCS(PHONETIC('参加申込書（第55回中部マーケティング会議）'!F36))</f>
        <v/>
      </c>
      <c r="V18" s="67" t="str">
        <f>ASC('参加申込書（第55回中部マーケティング会議）'!G36)</f>
        <v/>
      </c>
      <c r="W18" s="68"/>
      <c r="X18" s="69"/>
      <c r="Y18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8" s="67" t="str">
        <f>DBCS('参加申込書（第55回中部マーケティング会議）'!$D$7)</f>
        <v/>
      </c>
      <c r="AA18" s="67" t="str">
        <f>DBCS('参加申込書（第55回中部マーケティング会議）'!$F$7)</f>
        <v/>
      </c>
      <c r="AB18" s="68"/>
      <c r="AC18" s="83">
        <f t="shared" si="5"/>
        <v>1</v>
      </c>
      <c r="AD18" s="83">
        <f t="shared" si="6"/>
        <v>1</v>
      </c>
      <c r="AE18" s="83" t="str">
        <f t="shared" si="7"/>
        <v>参加パターン</v>
      </c>
      <c r="AF18" s="77" t="str">
        <f>IF('参加申込書（第55回中部マーケティング会議）'!H36="","",'参加申込書（第55回中部マーケティング会議）'!H36)</f>
        <v/>
      </c>
      <c r="AG18" s="77" t="e">
        <f>VLOOKUP(AF18,リスト!A:B,2,FALSE)</f>
        <v>#N/A</v>
      </c>
      <c r="AH18" s="83">
        <f t="shared" si="8"/>
        <v>2</v>
      </c>
      <c r="AI18" s="83" t="str">
        <f t="shared" si="9"/>
        <v>オプション 車座トーク第１希望（Ａ・Ｂ・Ｄのみ）</v>
      </c>
      <c r="AJ18" s="77" t="str">
        <f>IF('参加申込書（第55回中部マーケティング会議）'!I36="","",'参加申込書（第55回中部マーケティング会議）'!I36)</f>
        <v/>
      </c>
      <c r="AK18" s="77" t="str">
        <f>IF(AJ18="", "", VLOOKUP(AJ18,リスト!C:D,2,FALSE))</f>
        <v/>
      </c>
      <c r="AL18" s="83">
        <f t="shared" si="10"/>
        <v>2</v>
      </c>
      <c r="AM18" s="83" t="str">
        <f t="shared" si="11"/>
        <v>オプション 車座トーク第２希望（Ａ・Ｂ・Ｄのみ）</v>
      </c>
      <c r="AN18" s="77" t="str">
        <f>IF('参加申込書（第55回中部マーケティング会議）'!J36="","",'参加申込書（第55回中部マーケティング会議）'!J36)</f>
        <v/>
      </c>
      <c r="AO18" s="77" t="str">
        <f>IF(AN18="", "", VLOOKUP(AN18,リスト!C:D,2,FALSE))</f>
        <v/>
      </c>
      <c r="AP18" s="83">
        <f t="shared" si="12"/>
        <v>2</v>
      </c>
      <c r="AQ18" s="83" t="str">
        <f t="shared" si="13"/>
        <v>オプション 現場見学会 第１希望</v>
      </c>
      <c r="AR18" s="77" t="str">
        <f>IF('参加申込書（第55回中部マーケティング会議）'!K36="","",'参加申込書（第55回中部マーケティング会議）'!K36)</f>
        <v/>
      </c>
      <c r="AS18" s="77" t="str">
        <f>IF(AR18="", "", VLOOKUP(AR18,リスト!E:F,2,FALSE))</f>
        <v/>
      </c>
      <c r="AT18" s="83">
        <f t="shared" si="14"/>
        <v>2</v>
      </c>
      <c r="AU18" s="83" t="str">
        <f t="shared" si="15"/>
        <v>オプション 現場見学会 第２希望</v>
      </c>
      <c r="AV18" s="77" t="str">
        <f>IF('参加申込書（第55回中部マーケティング会議）'!L36="","",'参加申込書（第55回中部マーケティング会議）'!L36)</f>
        <v/>
      </c>
      <c r="AW18" s="77" t="str">
        <f>IF(AV18="", "", VLOOKUP(AV18,リスト!E:F,2,FALSE))</f>
        <v/>
      </c>
      <c r="AX18" s="87">
        <f t="shared" si="16"/>
        <v>4</v>
      </c>
      <c r="AY18" s="87" t="str">
        <f t="shared" si="17"/>
        <v>参加に関する案内送付先アドレス（アドレスのみ記入ください）</v>
      </c>
      <c r="AZ18" s="77" t="str">
        <f>ASC('参加申込書（第55回中部マーケティング会議）'!M36)</f>
        <v/>
      </c>
      <c r="BA18" s="84"/>
      <c r="BB18" s="87">
        <f t="shared" si="18"/>
        <v>1</v>
      </c>
      <c r="BC18" s="87" t="str">
        <f t="shared" si="19"/>
        <v>会員PRブースの出店希望有無</v>
      </c>
      <c r="BD18" s="77" t="str">
        <f>IF('参加申込書（第55回中部マーケティング会議）'!N36="","",'参加申込書（第55回中部マーケティング会議）'!N36)</f>
        <v/>
      </c>
      <c r="BE18" s="77" t="str">
        <f>IFERROR(IF(VLOOKUP(BD18,リスト!G:H,2,FALSE)="", "", VLOOKUP(BD18,リスト!G:H,2,FALSE)), "")</f>
        <v/>
      </c>
      <c r="BF18" s="87">
        <f t="shared" si="20"/>
        <v>1</v>
      </c>
      <c r="BG18" s="87" t="str">
        <f t="shared" si="21"/>
        <v>お申込みの経緯</v>
      </c>
      <c r="BH18" s="77" t="str">
        <f>IF('参加申込書（第55回中部マーケティング会議）'!$C$9="","",'参加申込書（第55回中部マーケティング会議）'!$C$9)</f>
        <v/>
      </c>
      <c r="BI18" s="77">
        <f>IFERROR(VLOOKUP(BH18,リスト!I:J,2,FALSE), 0)</f>
        <v>0</v>
      </c>
      <c r="BJ18" s="87">
        <f t="shared" si="22"/>
        <v>4</v>
      </c>
      <c r="BK18" s="87" t="str">
        <f t="shared" si="23"/>
        <v>実行委員企業紹介の場合、その企業名をご記入ください</v>
      </c>
      <c r="BL18" s="77" t="str">
        <f>IF('参加申込書（第55回中部マーケティング会議）'!$G$9="","",'参加申込書（第55回中部マーケティング会議）'!$G$9)</f>
        <v/>
      </c>
      <c r="BM18" s="84"/>
      <c r="BN18" s="87">
        <f t="shared" si="24"/>
        <v>4</v>
      </c>
      <c r="BO18" s="87" t="str">
        <f t="shared" si="25"/>
        <v>【備考欄】請求書送付先のご連絡など</v>
      </c>
      <c r="BP18" s="84"/>
      <c r="BQ18" s="84"/>
      <c r="BR18" s="82">
        <f t="shared" si="26"/>
        <v>4444</v>
      </c>
      <c r="BS18" s="84"/>
      <c r="BT18" s="82">
        <f t="shared" si="27"/>
        <v>1</v>
      </c>
      <c r="BU18" s="84"/>
    </row>
    <row r="19" spans="1:73" ht="18.75" customHeight="1">
      <c r="A19" s="85"/>
      <c r="B19" s="85"/>
      <c r="C19" s="85"/>
      <c r="D19" s="85"/>
      <c r="E19" s="86"/>
      <c r="F19" s="86"/>
      <c r="G19" s="65" t="str">
        <f t="shared" si="1"/>
        <v>Mozilla/5.0 (Windows NT 10.0; Win64; x64) AppleWebKit/537.36 (KHTML, like Gecko) Chrome/131.0.0.0 Safari/537.36 Edg/131.0.0.0</v>
      </c>
      <c r="H19" s="65">
        <f t="shared" si="2"/>
        <v>2024</v>
      </c>
      <c r="I19" s="65">
        <f t="shared" si="3"/>
        <v>1</v>
      </c>
      <c r="J19" s="65"/>
      <c r="K19" s="65" t="str">
        <f t="shared" si="4"/>
        <v>2024302400701</v>
      </c>
      <c r="L19" s="111">
        <f t="shared" si="28"/>
        <v>18</v>
      </c>
      <c r="M19" s="110">
        <f t="shared" si="29"/>
        <v>1000</v>
      </c>
      <c r="N19" s="109">
        <v>18</v>
      </c>
      <c r="O19" s="66" t="str">
        <f>DBCS('参加申込書（第55回中部マーケティング会議）'!$C$5)</f>
        <v/>
      </c>
      <c r="P19" s="66" t="str">
        <f>DBCS(PHONETIC('参加申込書（第55回中部マーケティング会議）'!$H$5))</f>
        <v/>
      </c>
      <c r="Q19" s="67" t="str">
        <f>SUBSTITUTE(DBCS('参加申込書（第55回中部マーケティング会議）'!B37), CHAR(10), "")</f>
        <v/>
      </c>
      <c r="R19" s="67" t="str">
        <f>DBCS('参加申込書（第55回中部マーケティング会議）'!C37)</f>
        <v/>
      </c>
      <c r="S19" s="67" t="str">
        <f>DBCS('参加申込書（第55回中部マーケティング会議）'!D37)</f>
        <v/>
      </c>
      <c r="T19" s="67" t="str">
        <f>DBCS(PHONETIC('参加申込書（第55回中部マーケティング会議）'!E37))</f>
        <v/>
      </c>
      <c r="U19" s="67" t="str">
        <f>DBCS(PHONETIC('参加申込書（第55回中部マーケティング会議）'!F37))</f>
        <v/>
      </c>
      <c r="V19" s="67" t="str">
        <f>ASC('参加申込書（第55回中部マーケティング会議）'!G37)</f>
        <v/>
      </c>
      <c r="W19" s="68"/>
      <c r="X19" s="69"/>
      <c r="Y19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9" s="67" t="str">
        <f>DBCS('参加申込書（第55回中部マーケティング会議）'!$D$7)</f>
        <v/>
      </c>
      <c r="AA19" s="67" t="str">
        <f>DBCS('参加申込書（第55回中部マーケティング会議）'!$F$7)</f>
        <v/>
      </c>
      <c r="AB19" s="68"/>
      <c r="AC19" s="83">
        <f t="shared" si="5"/>
        <v>1</v>
      </c>
      <c r="AD19" s="83">
        <f t="shared" si="6"/>
        <v>1</v>
      </c>
      <c r="AE19" s="83" t="str">
        <f t="shared" si="7"/>
        <v>参加パターン</v>
      </c>
      <c r="AF19" s="77" t="str">
        <f>IF('参加申込書（第55回中部マーケティング会議）'!H37="","",'参加申込書（第55回中部マーケティング会議）'!H37)</f>
        <v/>
      </c>
      <c r="AG19" s="77" t="e">
        <f>VLOOKUP(AF19,リスト!A:B,2,FALSE)</f>
        <v>#N/A</v>
      </c>
      <c r="AH19" s="83">
        <f t="shared" si="8"/>
        <v>2</v>
      </c>
      <c r="AI19" s="83" t="str">
        <f t="shared" si="9"/>
        <v>オプション 車座トーク第１希望（Ａ・Ｂ・Ｄのみ）</v>
      </c>
      <c r="AJ19" s="77" t="str">
        <f>IF('参加申込書（第55回中部マーケティング会議）'!I37="","",'参加申込書（第55回中部マーケティング会議）'!I37)</f>
        <v/>
      </c>
      <c r="AK19" s="77" t="str">
        <f>IF(AJ19="", "", VLOOKUP(AJ19,リスト!C:D,2,FALSE))</f>
        <v/>
      </c>
      <c r="AL19" s="83">
        <f t="shared" si="10"/>
        <v>2</v>
      </c>
      <c r="AM19" s="83" t="str">
        <f t="shared" si="11"/>
        <v>オプション 車座トーク第２希望（Ａ・Ｂ・Ｄのみ）</v>
      </c>
      <c r="AN19" s="77" t="str">
        <f>IF('参加申込書（第55回中部マーケティング会議）'!J37="","",'参加申込書（第55回中部マーケティング会議）'!J37)</f>
        <v/>
      </c>
      <c r="AO19" s="77" t="str">
        <f>IF(AN19="", "", VLOOKUP(AN19,リスト!C:D,2,FALSE))</f>
        <v/>
      </c>
      <c r="AP19" s="83">
        <f t="shared" si="12"/>
        <v>2</v>
      </c>
      <c r="AQ19" s="83" t="str">
        <f t="shared" si="13"/>
        <v>オプション 現場見学会 第１希望</v>
      </c>
      <c r="AR19" s="77" t="str">
        <f>IF('参加申込書（第55回中部マーケティング会議）'!K37="","",'参加申込書（第55回中部マーケティング会議）'!K37)</f>
        <v/>
      </c>
      <c r="AS19" s="77" t="str">
        <f>IF(AR19="", "", VLOOKUP(AR19,リスト!E:F,2,FALSE))</f>
        <v/>
      </c>
      <c r="AT19" s="83">
        <f t="shared" si="14"/>
        <v>2</v>
      </c>
      <c r="AU19" s="83" t="str">
        <f t="shared" si="15"/>
        <v>オプション 現場見学会 第２希望</v>
      </c>
      <c r="AV19" s="77" t="str">
        <f>IF('参加申込書（第55回中部マーケティング会議）'!L37="","",'参加申込書（第55回中部マーケティング会議）'!L37)</f>
        <v/>
      </c>
      <c r="AW19" s="77" t="str">
        <f>IF(AV19="", "", VLOOKUP(AV19,リスト!E:F,2,FALSE))</f>
        <v/>
      </c>
      <c r="AX19" s="87">
        <f t="shared" si="16"/>
        <v>4</v>
      </c>
      <c r="AY19" s="87" t="str">
        <f t="shared" si="17"/>
        <v>参加に関する案内送付先アドレス（アドレスのみ記入ください）</v>
      </c>
      <c r="AZ19" s="77" t="str">
        <f>ASC('参加申込書（第55回中部マーケティング会議）'!M37)</f>
        <v/>
      </c>
      <c r="BA19" s="84"/>
      <c r="BB19" s="87">
        <f t="shared" si="18"/>
        <v>1</v>
      </c>
      <c r="BC19" s="87" t="str">
        <f t="shared" si="19"/>
        <v>会員PRブースの出店希望有無</v>
      </c>
      <c r="BD19" s="77" t="str">
        <f>IF('参加申込書（第55回中部マーケティング会議）'!N37="","",'参加申込書（第55回中部マーケティング会議）'!N37)</f>
        <v/>
      </c>
      <c r="BE19" s="77" t="str">
        <f>IFERROR(IF(VLOOKUP(BD19,リスト!G:H,2,FALSE)="", "", VLOOKUP(BD19,リスト!G:H,2,FALSE)), "")</f>
        <v/>
      </c>
      <c r="BF19" s="87">
        <f t="shared" si="20"/>
        <v>1</v>
      </c>
      <c r="BG19" s="87" t="str">
        <f t="shared" si="21"/>
        <v>お申込みの経緯</v>
      </c>
      <c r="BH19" s="77" t="str">
        <f>IF('参加申込書（第55回中部マーケティング会議）'!$C$9="","",'参加申込書（第55回中部マーケティング会議）'!$C$9)</f>
        <v/>
      </c>
      <c r="BI19" s="77">
        <f>IFERROR(VLOOKUP(BH19,リスト!I:J,2,FALSE), 0)</f>
        <v>0</v>
      </c>
      <c r="BJ19" s="87">
        <f t="shared" si="22"/>
        <v>4</v>
      </c>
      <c r="BK19" s="87" t="str">
        <f t="shared" si="23"/>
        <v>実行委員企業紹介の場合、その企業名をご記入ください</v>
      </c>
      <c r="BL19" s="77" t="str">
        <f>IF('参加申込書（第55回中部マーケティング会議）'!$G$9="","",'参加申込書（第55回中部マーケティング会議）'!$G$9)</f>
        <v/>
      </c>
      <c r="BM19" s="84"/>
      <c r="BN19" s="87">
        <f t="shared" si="24"/>
        <v>4</v>
      </c>
      <c r="BO19" s="87" t="str">
        <f t="shared" si="25"/>
        <v>【備考欄】請求書送付先のご連絡など</v>
      </c>
      <c r="BP19" s="84"/>
      <c r="BQ19" s="84"/>
      <c r="BR19" s="82">
        <f t="shared" si="26"/>
        <v>4444</v>
      </c>
      <c r="BS19" s="84"/>
      <c r="BT19" s="82">
        <f t="shared" si="27"/>
        <v>1</v>
      </c>
      <c r="BU19" s="84"/>
    </row>
    <row r="20" spans="1:73" ht="18.75" customHeight="1">
      <c r="A20" s="85"/>
      <c r="B20" s="85"/>
      <c r="C20" s="85"/>
      <c r="D20" s="85"/>
      <c r="E20" s="86"/>
      <c r="F20" s="86"/>
      <c r="G20" s="65" t="str">
        <f t="shared" si="1"/>
        <v>Mozilla/5.0 (Windows NT 10.0; Win64; x64) AppleWebKit/537.36 (KHTML, like Gecko) Chrome/131.0.0.0 Safari/537.36 Edg/131.0.0.0</v>
      </c>
      <c r="H20" s="65">
        <f t="shared" si="2"/>
        <v>2024</v>
      </c>
      <c r="I20" s="65">
        <f t="shared" si="3"/>
        <v>1</v>
      </c>
      <c r="J20" s="65"/>
      <c r="K20" s="65" t="str">
        <f t="shared" si="4"/>
        <v>2024302400701</v>
      </c>
      <c r="L20" s="111">
        <f t="shared" si="28"/>
        <v>19</v>
      </c>
      <c r="M20" s="110">
        <f t="shared" si="29"/>
        <v>1000</v>
      </c>
      <c r="N20" s="109">
        <v>19</v>
      </c>
      <c r="O20" s="66" t="str">
        <f>DBCS('参加申込書（第55回中部マーケティング会議）'!$C$5)</f>
        <v/>
      </c>
      <c r="P20" s="66" t="str">
        <f>DBCS(PHONETIC('参加申込書（第55回中部マーケティング会議）'!$H$5))</f>
        <v/>
      </c>
      <c r="Q20" s="67" t="str">
        <f>SUBSTITUTE(DBCS('参加申込書（第55回中部マーケティング会議）'!B38), CHAR(10), "")</f>
        <v/>
      </c>
      <c r="R20" s="67" t="str">
        <f>DBCS('参加申込書（第55回中部マーケティング会議）'!C38)</f>
        <v/>
      </c>
      <c r="S20" s="67" t="str">
        <f>DBCS('参加申込書（第55回中部マーケティング会議）'!D38)</f>
        <v/>
      </c>
      <c r="T20" s="67" t="str">
        <f>DBCS(PHONETIC('参加申込書（第55回中部マーケティング会議）'!E38))</f>
        <v/>
      </c>
      <c r="U20" s="67" t="str">
        <f>DBCS(PHONETIC('参加申込書（第55回中部マーケティング会議）'!F38))</f>
        <v/>
      </c>
      <c r="V20" s="67" t="str">
        <f>ASC('参加申込書（第55回中部マーケティング会議）'!G38)</f>
        <v/>
      </c>
      <c r="W20" s="68"/>
      <c r="X20" s="69"/>
      <c r="Y20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0" s="67" t="str">
        <f>DBCS('参加申込書（第55回中部マーケティング会議）'!$D$7)</f>
        <v/>
      </c>
      <c r="AA20" s="67" t="str">
        <f>DBCS('参加申込書（第55回中部マーケティング会議）'!$F$7)</f>
        <v/>
      </c>
      <c r="AB20" s="68"/>
      <c r="AC20" s="83">
        <f t="shared" si="5"/>
        <v>1</v>
      </c>
      <c r="AD20" s="83">
        <f t="shared" si="6"/>
        <v>1</v>
      </c>
      <c r="AE20" s="83" t="str">
        <f t="shared" si="7"/>
        <v>参加パターン</v>
      </c>
      <c r="AF20" s="77" t="str">
        <f>IF('参加申込書（第55回中部マーケティング会議）'!H38="","",'参加申込書（第55回中部マーケティング会議）'!H38)</f>
        <v/>
      </c>
      <c r="AG20" s="77" t="e">
        <f>VLOOKUP(AF20,リスト!A:B,2,FALSE)</f>
        <v>#N/A</v>
      </c>
      <c r="AH20" s="83">
        <f t="shared" si="8"/>
        <v>2</v>
      </c>
      <c r="AI20" s="83" t="str">
        <f t="shared" si="9"/>
        <v>オプション 車座トーク第１希望（Ａ・Ｂ・Ｄのみ）</v>
      </c>
      <c r="AJ20" s="77" t="str">
        <f>IF('参加申込書（第55回中部マーケティング会議）'!I38="","",'参加申込書（第55回中部マーケティング会議）'!I38)</f>
        <v/>
      </c>
      <c r="AK20" s="77" t="str">
        <f>IF(AJ20="", "", VLOOKUP(AJ20,リスト!C:D,2,FALSE))</f>
        <v/>
      </c>
      <c r="AL20" s="83">
        <f t="shared" si="10"/>
        <v>2</v>
      </c>
      <c r="AM20" s="83" t="str">
        <f t="shared" si="11"/>
        <v>オプション 車座トーク第２希望（Ａ・Ｂ・Ｄのみ）</v>
      </c>
      <c r="AN20" s="77" t="str">
        <f>IF('参加申込書（第55回中部マーケティング会議）'!J38="","",'参加申込書（第55回中部マーケティング会議）'!J38)</f>
        <v/>
      </c>
      <c r="AO20" s="77" t="str">
        <f>IF(AN20="", "", VLOOKUP(AN20,リスト!C:D,2,FALSE))</f>
        <v/>
      </c>
      <c r="AP20" s="83">
        <f t="shared" si="12"/>
        <v>2</v>
      </c>
      <c r="AQ20" s="83" t="str">
        <f t="shared" si="13"/>
        <v>オプション 現場見学会 第１希望</v>
      </c>
      <c r="AR20" s="77" t="str">
        <f>IF('参加申込書（第55回中部マーケティング会議）'!K38="","",'参加申込書（第55回中部マーケティング会議）'!K38)</f>
        <v/>
      </c>
      <c r="AS20" s="77" t="str">
        <f>IF(AR20="", "", VLOOKUP(AR20,リスト!E:F,2,FALSE))</f>
        <v/>
      </c>
      <c r="AT20" s="83">
        <f t="shared" si="14"/>
        <v>2</v>
      </c>
      <c r="AU20" s="83" t="str">
        <f t="shared" si="15"/>
        <v>オプション 現場見学会 第２希望</v>
      </c>
      <c r="AV20" s="77" t="str">
        <f>IF('参加申込書（第55回中部マーケティング会議）'!L38="","",'参加申込書（第55回中部マーケティング会議）'!L38)</f>
        <v/>
      </c>
      <c r="AW20" s="77" t="str">
        <f>IF(AV20="", "", VLOOKUP(AV20,リスト!E:F,2,FALSE))</f>
        <v/>
      </c>
      <c r="AX20" s="87">
        <f t="shared" si="16"/>
        <v>4</v>
      </c>
      <c r="AY20" s="87" t="str">
        <f t="shared" si="17"/>
        <v>参加に関する案内送付先アドレス（アドレスのみ記入ください）</v>
      </c>
      <c r="AZ20" s="77" t="str">
        <f>ASC('参加申込書（第55回中部マーケティング会議）'!M38)</f>
        <v/>
      </c>
      <c r="BA20" s="84"/>
      <c r="BB20" s="87">
        <f t="shared" si="18"/>
        <v>1</v>
      </c>
      <c r="BC20" s="87" t="str">
        <f t="shared" si="19"/>
        <v>会員PRブースの出店希望有無</v>
      </c>
      <c r="BD20" s="77" t="str">
        <f>IF('参加申込書（第55回中部マーケティング会議）'!N38="","",'参加申込書（第55回中部マーケティング会議）'!N38)</f>
        <v/>
      </c>
      <c r="BE20" s="77" t="str">
        <f>IFERROR(IF(VLOOKUP(BD20,リスト!G:H,2,FALSE)="", "", VLOOKUP(BD20,リスト!G:H,2,FALSE)), "")</f>
        <v/>
      </c>
      <c r="BF20" s="87">
        <f t="shared" si="20"/>
        <v>1</v>
      </c>
      <c r="BG20" s="87" t="str">
        <f t="shared" si="21"/>
        <v>お申込みの経緯</v>
      </c>
      <c r="BH20" s="77" t="str">
        <f>IF('参加申込書（第55回中部マーケティング会議）'!$C$9="","",'参加申込書（第55回中部マーケティング会議）'!$C$9)</f>
        <v/>
      </c>
      <c r="BI20" s="77">
        <f>IFERROR(VLOOKUP(BH20,リスト!I:J,2,FALSE), 0)</f>
        <v>0</v>
      </c>
      <c r="BJ20" s="87">
        <f t="shared" si="22"/>
        <v>4</v>
      </c>
      <c r="BK20" s="87" t="str">
        <f t="shared" si="23"/>
        <v>実行委員企業紹介の場合、その企業名をご記入ください</v>
      </c>
      <c r="BL20" s="77" t="str">
        <f>IF('参加申込書（第55回中部マーケティング会議）'!$G$9="","",'参加申込書（第55回中部マーケティング会議）'!$G$9)</f>
        <v/>
      </c>
      <c r="BM20" s="84"/>
      <c r="BN20" s="87">
        <f t="shared" si="24"/>
        <v>4</v>
      </c>
      <c r="BO20" s="87" t="str">
        <f t="shared" si="25"/>
        <v>【備考欄】請求書送付先のご連絡など</v>
      </c>
      <c r="BP20" s="84"/>
      <c r="BQ20" s="84"/>
      <c r="BR20" s="82">
        <f t="shared" si="26"/>
        <v>4444</v>
      </c>
      <c r="BS20" s="84"/>
      <c r="BT20" s="82">
        <f t="shared" si="27"/>
        <v>1</v>
      </c>
      <c r="BU20" s="84"/>
    </row>
    <row r="21" spans="1:73" ht="18.75" customHeight="1">
      <c r="A21" s="85"/>
      <c r="B21" s="85"/>
      <c r="C21" s="85"/>
      <c r="D21" s="85"/>
      <c r="E21" s="86"/>
      <c r="F21" s="86"/>
      <c r="G21" s="65" t="str">
        <f t="shared" si="1"/>
        <v>Mozilla/5.0 (Windows NT 10.0; Win64; x64) AppleWebKit/537.36 (KHTML, like Gecko) Chrome/131.0.0.0 Safari/537.36 Edg/131.0.0.0</v>
      </c>
      <c r="H21" s="65">
        <f t="shared" si="2"/>
        <v>2024</v>
      </c>
      <c r="I21" s="65">
        <f t="shared" si="3"/>
        <v>1</v>
      </c>
      <c r="J21" s="65"/>
      <c r="K21" s="65" t="str">
        <f t="shared" si="4"/>
        <v>2024302400701</v>
      </c>
      <c r="L21" s="111">
        <f t="shared" si="28"/>
        <v>20</v>
      </c>
      <c r="M21" s="110">
        <f t="shared" si="29"/>
        <v>1000</v>
      </c>
      <c r="N21" s="109">
        <v>20</v>
      </c>
      <c r="O21" s="66" t="str">
        <f>DBCS('参加申込書（第55回中部マーケティング会議）'!$C$5)</f>
        <v/>
      </c>
      <c r="P21" s="66" t="str">
        <f>DBCS(PHONETIC('参加申込書（第55回中部マーケティング会議）'!$H$5))</f>
        <v/>
      </c>
      <c r="Q21" s="67" t="str">
        <f>SUBSTITUTE(DBCS('参加申込書（第55回中部マーケティング会議）'!B39), CHAR(10), "")</f>
        <v/>
      </c>
      <c r="R21" s="67" t="str">
        <f>DBCS('参加申込書（第55回中部マーケティング会議）'!C39)</f>
        <v/>
      </c>
      <c r="S21" s="67" t="str">
        <f>DBCS('参加申込書（第55回中部マーケティング会議）'!D39)</f>
        <v/>
      </c>
      <c r="T21" s="67" t="str">
        <f>DBCS(PHONETIC('参加申込書（第55回中部マーケティング会議）'!E39))</f>
        <v/>
      </c>
      <c r="U21" s="67" t="str">
        <f>DBCS(PHONETIC('参加申込書（第55回中部マーケティング会議）'!F39))</f>
        <v/>
      </c>
      <c r="V21" s="67" t="str">
        <f>ASC('参加申込書（第55回中部マーケティング会議）'!G39)</f>
        <v/>
      </c>
      <c r="W21" s="68"/>
      <c r="X21" s="69"/>
      <c r="Y21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1" s="67" t="str">
        <f>DBCS('参加申込書（第55回中部マーケティング会議）'!$D$7)</f>
        <v/>
      </c>
      <c r="AA21" s="67" t="str">
        <f>DBCS('参加申込書（第55回中部マーケティング会議）'!$F$7)</f>
        <v/>
      </c>
      <c r="AB21" s="68"/>
      <c r="AC21" s="83">
        <f t="shared" si="5"/>
        <v>1</v>
      </c>
      <c r="AD21" s="83">
        <f t="shared" si="6"/>
        <v>1</v>
      </c>
      <c r="AE21" s="83" t="str">
        <f t="shared" si="7"/>
        <v>参加パターン</v>
      </c>
      <c r="AF21" s="77" t="str">
        <f>IF('参加申込書（第55回中部マーケティング会議）'!H39="","",'参加申込書（第55回中部マーケティング会議）'!H39)</f>
        <v/>
      </c>
      <c r="AG21" s="77" t="e">
        <f>VLOOKUP(AF21,リスト!A:B,2,FALSE)</f>
        <v>#N/A</v>
      </c>
      <c r="AH21" s="83">
        <f t="shared" si="8"/>
        <v>2</v>
      </c>
      <c r="AI21" s="83" t="str">
        <f t="shared" si="9"/>
        <v>オプション 車座トーク第１希望（Ａ・Ｂ・Ｄのみ）</v>
      </c>
      <c r="AJ21" s="77" t="str">
        <f>IF('参加申込書（第55回中部マーケティング会議）'!I39="","",'参加申込書（第55回中部マーケティング会議）'!I39)</f>
        <v/>
      </c>
      <c r="AK21" s="77" t="str">
        <f>IF(AJ21="", "", VLOOKUP(AJ21,リスト!C:D,2,FALSE))</f>
        <v/>
      </c>
      <c r="AL21" s="83">
        <f t="shared" si="10"/>
        <v>2</v>
      </c>
      <c r="AM21" s="83" t="str">
        <f t="shared" si="11"/>
        <v>オプション 車座トーク第２希望（Ａ・Ｂ・Ｄのみ）</v>
      </c>
      <c r="AN21" s="77" t="str">
        <f>IF('参加申込書（第55回中部マーケティング会議）'!J39="","",'参加申込書（第55回中部マーケティング会議）'!J39)</f>
        <v/>
      </c>
      <c r="AO21" s="77" t="str">
        <f>IF(AN21="", "", VLOOKUP(AN21,リスト!C:D,2,FALSE))</f>
        <v/>
      </c>
      <c r="AP21" s="83">
        <f t="shared" si="12"/>
        <v>2</v>
      </c>
      <c r="AQ21" s="83" t="str">
        <f t="shared" si="13"/>
        <v>オプション 現場見学会 第１希望</v>
      </c>
      <c r="AR21" s="77" t="str">
        <f>IF('参加申込書（第55回中部マーケティング会議）'!K39="","",'参加申込書（第55回中部マーケティング会議）'!K39)</f>
        <v/>
      </c>
      <c r="AS21" s="77" t="str">
        <f>IF(AR21="", "", VLOOKUP(AR21,リスト!E:F,2,FALSE))</f>
        <v/>
      </c>
      <c r="AT21" s="83">
        <f t="shared" si="14"/>
        <v>2</v>
      </c>
      <c r="AU21" s="83" t="str">
        <f t="shared" si="15"/>
        <v>オプション 現場見学会 第２希望</v>
      </c>
      <c r="AV21" s="77" t="str">
        <f>IF('参加申込書（第55回中部マーケティング会議）'!L39="","",'参加申込書（第55回中部マーケティング会議）'!L39)</f>
        <v/>
      </c>
      <c r="AW21" s="77" t="str">
        <f>IF(AV21="", "", VLOOKUP(AV21,リスト!E:F,2,FALSE))</f>
        <v/>
      </c>
      <c r="AX21" s="87">
        <f t="shared" si="16"/>
        <v>4</v>
      </c>
      <c r="AY21" s="87" t="str">
        <f t="shared" si="17"/>
        <v>参加に関する案内送付先アドレス（アドレスのみ記入ください）</v>
      </c>
      <c r="AZ21" s="77" t="str">
        <f>ASC('参加申込書（第55回中部マーケティング会議）'!M39)</f>
        <v/>
      </c>
      <c r="BA21" s="84"/>
      <c r="BB21" s="87">
        <f t="shared" si="18"/>
        <v>1</v>
      </c>
      <c r="BC21" s="87" t="str">
        <f t="shared" si="19"/>
        <v>会員PRブースの出店希望有無</v>
      </c>
      <c r="BD21" s="77" t="str">
        <f>IF('参加申込書（第55回中部マーケティング会議）'!N39="","",'参加申込書（第55回中部マーケティング会議）'!N39)</f>
        <v/>
      </c>
      <c r="BE21" s="77" t="str">
        <f>IFERROR(IF(VLOOKUP(BD21,リスト!G:H,2,FALSE)="", "", VLOOKUP(BD21,リスト!G:H,2,FALSE)), "")</f>
        <v/>
      </c>
      <c r="BF21" s="87">
        <f t="shared" si="20"/>
        <v>1</v>
      </c>
      <c r="BG21" s="87" t="str">
        <f t="shared" si="21"/>
        <v>お申込みの経緯</v>
      </c>
      <c r="BH21" s="77" t="str">
        <f>IF('参加申込書（第55回中部マーケティング会議）'!$C$9="","",'参加申込書（第55回中部マーケティング会議）'!$C$9)</f>
        <v/>
      </c>
      <c r="BI21" s="77">
        <f>IFERROR(VLOOKUP(BH21,リスト!I:J,2,FALSE), 0)</f>
        <v>0</v>
      </c>
      <c r="BJ21" s="87">
        <f t="shared" si="22"/>
        <v>4</v>
      </c>
      <c r="BK21" s="87" t="str">
        <f t="shared" si="23"/>
        <v>実行委員企業紹介の場合、その企業名をご記入ください</v>
      </c>
      <c r="BL21" s="77" t="str">
        <f>IF('参加申込書（第55回中部マーケティング会議）'!$G$9="","",'参加申込書（第55回中部マーケティング会議）'!$G$9)</f>
        <v/>
      </c>
      <c r="BM21" s="84"/>
      <c r="BN21" s="87">
        <f t="shared" si="24"/>
        <v>4</v>
      </c>
      <c r="BO21" s="87" t="str">
        <f t="shared" si="25"/>
        <v>【備考欄】請求書送付先のご連絡など</v>
      </c>
      <c r="BP21" s="84"/>
      <c r="BQ21" s="84"/>
      <c r="BR21" s="82">
        <f t="shared" si="26"/>
        <v>4444</v>
      </c>
      <c r="BS21" s="84"/>
      <c r="BT21" s="82">
        <f t="shared" si="27"/>
        <v>1</v>
      </c>
      <c r="BU21" s="84"/>
    </row>
    <row r="22" spans="1:73" ht="18.75" customHeight="1">
      <c r="A22" s="85"/>
      <c r="B22" s="85"/>
      <c r="C22" s="85"/>
      <c r="D22" s="85"/>
      <c r="E22" s="86"/>
      <c r="F22" s="86"/>
      <c r="G22" s="65" t="str">
        <f t="shared" si="1"/>
        <v>Mozilla/5.0 (Windows NT 10.0; Win64; x64) AppleWebKit/537.36 (KHTML, like Gecko) Chrome/131.0.0.0 Safari/537.36 Edg/131.0.0.0</v>
      </c>
      <c r="H22" s="65">
        <f t="shared" si="2"/>
        <v>2024</v>
      </c>
      <c r="I22" s="65">
        <f t="shared" si="3"/>
        <v>1</v>
      </c>
      <c r="J22" s="65"/>
      <c r="K22" s="65" t="str">
        <f t="shared" si="4"/>
        <v>2024302400701</v>
      </c>
      <c r="L22" s="111">
        <f t="shared" si="28"/>
        <v>21</v>
      </c>
      <c r="M22" s="110">
        <f t="shared" si="29"/>
        <v>1000</v>
      </c>
      <c r="N22" s="109">
        <v>21</v>
      </c>
      <c r="O22" s="66" t="str">
        <f>DBCS('参加申込書（第55回中部マーケティング会議）'!$C$5)</f>
        <v/>
      </c>
      <c r="P22" s="66" t="str">
        <f>DBCS(PHONETIC('参加申込書（第55回中部マーケティング会議）'!$H$5))</f>
        <v/>
      </c>
      <c r="Q22" s="67" t="str">
        <f>SUBSTITUTE(DBCS('参加申込書（第55回中部マーケティング会議）'!B40), CHAR(10), "")</f>
        <v/>
      </c>
      <c r="R22" s="67" t="str">
        <f>DBCS('参加申込書（第55回中部マーケティング会議）'!C40)</f>
        <v/>
      </c>
      <c r="S22" s="67" t="str">
        <f>DBCS('参加申込書（第55回中部マーケティング会議）'!D40)</f>
        <v/>
      </c>
      <c r="T22" s="67" t="str">
        <f>DBCS(PHONETIC('参加申込書（第55回中部マーケティング会議）'!E40))</f>
        <v/>
      </c>
      <c r="U22" s="67" t="str">
        <f>DBCS(PHONETIC('参加申込書（第55回中部マーケティング会議）'!F40))</f>
        <v/>
      </c>
      <c r="V22" s="67" t="str">
        <f>ASC('参加申込書（第55回中部マーケティング会議）'!G40)</f>
        <v/>
      </c>
      <c r="W22" s="68"/>
      <c r="X22" s="69"/>
      <c r="Y22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2" s="67" t="str">
        <f>DBCS('参加申込書（第55回中部マーケティング会議）'!$D$7)</f>
        <v/>
      </c>
      <c r="AA22" s="67" t="str">
        <f>DBCS('参加申込書（第55回中部マーケティング会議）'!$F$7)</f>
        <v/>
      </c>
      <c r="AB22" s="68"/>
      <c r="AC22" s="83">
        <f t="shared" si="5"/>
        <v>1</v>
      </c>
      <c r="AD22" s="83">
        <f t="shared" si="6"/>
        <v>1</v>
      </c>
      <c r="AE22" s="83" t="str">
        <f t="shared" si="7"/>
        <v>参加パターン</v>
      </c>
      <c r="AF22" s="77" t="str">
        <f>IF('参加申込書（第55回中部マーケティング会議）'!H40="","",'参加申込書（第55回中部マーケティング会議）'!H40)</f>
        <v/>
      </c>
      <c r="AG22" s="77" t="e">
        <f>VLOOKUP(AF22,リスト!A:B,2,FALSE)</f>
        <v>#N/A</v>
      </c>
      <c r="AH22" s="83">
        <f t="shared" si="8"/>
        <v>2</v>
      </c>
      <c r="AI22" s="83" t="str">
        <f t="shared" si="9"/>
        <v>オプション 車座トーク第１希望（Ａ・Ｂ・Ｄのみ）</v>
      </c>
      <c r="AJ22" s="77" t="str">
        <f>IF('参加申込書（第55回中部マーケティング会議）'!I40="","",'参加申込書（第55回中部マーケティング会議）'!I40)</f>
        <v/>
      </c>
      <c r="AK22" s="77" t="str">
        <f>IF(AJ22="", "", VLOOKUP(AJ22,リスト!C:D,2,FALSE))</f>
        <v/>
      </c>
      <c r="AL22" s="83">
        <f t="shared" si="10"/>
        <v>2</v>
      </c>
      <c r="AM22" s="83" t="str">
        <f t="shared" si="11"/>
        <v>オプション 車座トーク第２希望（Ａ・Ｂ・Ｄのみ）</v>
      </c>
      <c r="AN22" s="77" t="str">
        <f>IF('参加申込書（第55回中部マーケティング会議）'!J40="","",'参加申込書（第55回中部マーケティング会議）'!J40)</f>
        <v/>
      </c>
      <c r="AO22" s="77" t="str">
        <f>IF(AN22="", "", VLOOKUP(AN22,リスト!C:D,2,FALSE))</f>
        <v/>
      </c>
      <c r="AP22" s="83">
        <f t="shared" si="12"/>
        <v>2</v>
      </c>
      <c r="AQ22" s="83" t="str">
        <f t="shared" si="13"/>
        <v>オプション 現場見学会 第１希望</v>
      </c>
      <c r="AR22" s="77" t="str">
        <f>IF('参加申込書（第55回中部マーケティング会議）'!K40="","",'参加申込書（第55回中部マーケティング会議）'!K40)</f>
        <v/>
      </c>
      <c r="AS22" s="77" t="str">
        <f>IF(AR22="", "", VLOOKUP(AR22,リスト!E:F,2,FALSE))</f>
        <v/>
      </c>
      <c r="AT22" s="83">
        <f t="shared" si="14"/>
        <v>2</v>
      </c>
      <c r="AU22" s="83" t="str">
        <f t="shared" si="15"/>
        <v>オプション 現場見学会 第２希望</v>
      </c>
      <c r="AV22" s="77" t="str">
        <f>IF('参加申込書（第55回中部マーケティング会議）'!L40="","",'参加申込書（第55回中部マーケティング会議）'!L40)</f>
        <v/>
      </c>
      <c r="AW22" s="77" t="str">
        <f>IF(AV22="", "", VLOOKUP(AV22,リスト!E:F,2,FALSE))</f>
        <v/>
      </c>
      <c r="AX22" s="87">
        <f t="shared" si="16"/>
        <v>4</v>
      </c>
      <c r="AY22" s="87" t="str">
        <f t="shared" si="17"/>
        <v>参加に関する案内送付先アドレス（アドレスのみ記入ください）</v>
      </c>
      <c r="AZ22" s="77" t="str">
        <f>ASC('参加申込書（第55回中部マーケティング会議）'!M40)</f>
        <v/>
      </c>
      <c r="BA22" s="84"/>
      <c r="BB22" s="87">
        <f t="shared" si="18"/>
        <v>1</v>
      </c>
      <c r="BC22" s="87" t="str">
        <f t="shared" si="19"/>
        <v>会員PRブースの出店希望有無</v>
      </c>
      <c r="BD22" s="77" t="str">
        <f>IF('参加申込書（第55回中部マーケティング会議）'!N40="","",'参加申込書（第55回中部マーケティング会議）'!N40)</f>
        <v/>
      </c>
      <c r="BE22" s="77" t="str">
        <f>IFERROR(IF(VLOOKUP(BD22,リスト!G:H,2,FALSE)="", "", VLOOKUP(BD22,リスト!G:H,2,FALSE)), "")</f>
        <v/>
      </c>
      <c r="BF22" s="87">
        <f t="shared" si="20"/>
        <v>1</v>
      </c>
      <c r="BG22" s="87" t="str">
        <f t="shared" si="21"/>
        <v>お申込みの経緯</v>
      </c>
      <c r="BH22" s="77" t="str">
        <f>IF('参加申込書（第55回中部マーケティング会議）'!$C$9="","",'参加申込書（第55回中部マーケティング会議）'!$C$9)</f>
        <v/>
      </c>
      <c r="BI22" s="77">
        <f>IFERROR(VLOOKUP(BH22,リスト!I:J,2,FALSE), 0)</f>
        <v>0</v>
      </c>
      <c r="BJ22" s="87">
        <f t="shared" si="22"/>
        <v>4</v>
      </c>
      <c r="BK22" s="87" t="str">
        <f t="shared" si="23"/>
        <v>実行委員企業紹介の場合、その企業名をご記入ください</v>
      </c>
      <c r="BL22" s="77" t="str">
        <f>IF('参加申込書（第55回中部マーケティング会議）'!$G$9="","",'参加申込書（第55回中部マーケティング会議）'!$G$9)</f>
        <v/>
      </c>
      <c r="BM22" s="84"/>
      <c r="BN22" s="87">
        <f t="shared" si="24"/>
        <v>4</v>
      </c>
      <c r="BO22" s="87" t="str">
        <f t="shared" si="25"/>
        <v>【備考欄】請求書送付先のご連絡など</v>
      </c>
      <c r="BP22" s="84"/>
      <c r="BQ22" s="84"/>
      <c r="BR22" s="82">
        <f t="shared" si="26"/>
        <v>4444</v>
      </c>
      <c r="BS22" s="84"/>
      <c r="BT22" s="82">
        <f t="shared" si="27"/>
        <v>1</v>
      </c>
      <c r="BU22" s="84"/>
    </row>
    <row r="23" spans="1:73" ht="18.75" customHeight="1">
      <c r="A23" s="85"/>
      <c r="B23" s="85"/>
      <c r="C23" s="85"/>
      <c r="D23" s="85"/>
      <c r="E23" s="86"/>
      <c r="F23" s="86"/>
      <c r="G23" s="65" t="str">
        <f t="shared" si="1"/>
        <v>Mozilla/5.0 (Windows NT 10.0; Win64; x64) AppleWebKit/537.36 (KHTML, like Gecko) Chrome/131.0.0.0 Safari/537.36 Edg/131.0.0.0</v>
      </c>
      <c r="H23" s="65">
        <f t="shared" si="2"/>
        <v>2024</v>
      </c>
      <c r="I23" s="65">
        <f t="shared" si="3"/>
        <v>1</v>
      </c>
      <c r="J23" s="65"/>
      <c r="K23" s="65" t="str">
        <f t="shared" si="4"/>
        <v>2024302400701</v>
      </c>
      <c r="L23" s="111">
        <f t="shared" si="28"/>
        <v>22</v>
      </c>
      <c r="M23" s="110">
        <f t="shared" si="29"/>
        <v>1000</v>
      </c>
      <c r="N23" s="109">
        <v>22</v>
      </c>
      <c r="O23" s="66" t="str">
        <f>DBCS('参加申込書（第55回中部マーケティング会議）'!$C$5)</f>
        <v/>
      </c>
      <c r="P23" s="66" t="str">
        <f>DBCS(PHONETIC('参加申込書（第55回中部マーケティング会議）'!$H$5))</f>
        <v/>
      </c>
      <c r="Q23" s="67" t="str">
        <f>SUBSTITUTE(DBCS('参加申込書（第55回中部マーケティング会議）'!B41), CHAR(10), "")</f>
        <v/>
      </c>
      <c r="R23" s="67" t="str">
        <f>DBCS('参加申込書（第55回中部マーケティング会議）'!C41)</f>
        <v/>
      </c>
      <c r="S23" s="67" t="str">
        <f>DBCS('参加申込書（第55回中部マーケティング会議）'!D41)</f>
        <v/>
      </c>
      <c r="T23" s="67" t="str">
        <f>DBCS(PHONETIC('参加申込書（第55回中部マーケティング会議）'!E41))</f>
        <v/>
      </c>
      <c r="U23" s="67" t="str">
        <f>DBCS(PHONETIC('参加申込書（第55回中部マーケティング会議）'!F41))</f>
        <v/>
      </c>
      <c r="V23" s="67" t="str">
        <f>ASC('参加申込書（第55回中部マーケティング会議）'!G41)</f>
        <v/>
      </c>
      <c r="W23" s="68"/>
      <c r="X23" s="69"/>
      <c r="Y23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3" s="67" t="str">
        <f>DBCS('参加申込書（第55回中部マーケティング会議）'!$D$7)</f>
        <v/>
      </c>
      <c r="AA23" s="67" t="str">
        <f>DBCS('参加申込書（第55回中部マーケティング会議）'!$F$7)</f>
        <v/>
      </c>
      <c r="AB23" s="68"/>
      <c r="AC23" s="83">
        <f t="shared" si="5"/>
        <v>1</v>
      </c>
      <c r="AD23" s="83">
        <f t="shared" si="6"/>
        <v>1</v>
      </c>
      <c r="AE23" s="83" t="str">
        <f t="shared" si="7"/>
        <v>参加パターン</v>
      </c>
      <c r="AF23" s="77" t="str">
        <f>IF('参加申込書（第55回中部マーケティング会議）'!H41="","",'参加申込書（第55回中部マーケティング会議）'!H41)</f>
        <v/>
      </c>
      <c r="AG23" s="77" t="e">
        <f>VLOOKUP(AF23,リスト!A:B,2,FALSE)</f>
        <v>#N/A</v>
      </c>
      <c r="AH23" s="83">
        <f t="shared" si="8"/>
        <v>2</v>
      </c>
      <c r="AI23" s="83" t="str">
        <f t="shared" si="9"/>
        <v>オプション 車座トーク第１希望（Ａ・Ｂ・Ｄのみ）</v>
      </c>
      <c r="AJ23" s="77" t="str">
        <f>IF('参加申込書（第55回中部マーケティング会議）'!I41="","",'参加申込書（第55回中部マーケティング会議）'!I41)</f>
        <v/>
      </c>
      <c r="AK23" s="77" t="str">
        <f>IF(AJ23="", "", VLOOKUP(AJ23,リスト!C:D,2,FALSE))</f>
        <v/>
      </c>
      <c r="AL23" s="83">
        <f t="shared" si="10"/>
        <v>2</v>
      </c>
      <c r="AM23" s="83" t="str">
        <f t="shared" si="11"/>
        <v>オプション 車座トーク第２希望（Ａ・Ｂ・Ｄのみ）</v>
      </c>
      <c r="AN23" s="77" t="str">
        <f>IF('参加申込書（第55回中部マーケティング会議）'!J41="","",'参加申込書（第55回中部マーケティング会議）'!J41)</f>
        <v/>
      </c>
      <c r="AO23" s="77" t="str">
        <f>IF(AN23="", "", VLOOKUP(AN23,リスト!C:D,2,FALSE))</f>
        <v/>
      </c>
      <c r="AP23" s="83">
        <f t="shared" si="12"/>
        <v>2</v>
      </c>
      <c r="AQ23" s="83" t="str">
        <f t="shared" si="13"/>
        <v>オプション 現場見学会 第１希望</v>
      </c>
      <c r="AR23" s="77" t="str">
        <f>IF('参加申込書（第55回中部マーケティング会議）'!K41="","",'参加申込書（第55回中部マーケティング会議）'!K41)</f>
        <v/>
      </c>
      <c r="AS23" s="77" t="str">
        <f>IF(AR23="", "", VLOOKUP(AR23,リスト!E:F,2,FALSE))</f>
        <v/>
      </c>
      <c r="AT23" s="83">
        <f t="shared" si="14"/>
        <v>2</v>
      </c>
      <c r="AU23" s="83" t="str">
        <f t="shared" si="15"/>
        <v>オプション 現場見学会 第２希望</v>
      </c>
      <c r="AV23" s="77" t="str">
        <f>IF('参加申込書（第55回中部マーケティング会議）'!L41="","",'参加申込書（第55回中部マーケティング会議）'!L41)</f>
        <v/>
      </c>
      <c r="AW23" s="77" t="str">
        <f>IF(AV23="", "", VLOOKUP(AV23,リスト!E:F,2,FALSE))</f>
        <v/>
      </c>
      <c r="AX23" s="87">
        <f t="shared" si="16"/>
        <v>4</v>
      </c>
      <c r="AY23" s="87" t="str">
        <f t="shared" si="17"/>
        <v>参加に関する案内送付先アドレス（アドレスのみ記入ください）</v>
      </c>
      <c r="AZ23" s="77" t="str">
        <f>ASC('参加申込書（第55回中部マーケティング会議）'!M41)</f>
        <v/>
      </c>
      <c r="BA23" s="84"/>
      <c r="BB23" s="87">
        <f t="shared" si="18"/>
        <v>1</v>
      </c>
      <c r="BC23" s="87" t="str">
        <f t="shared" si="19"/>
        <v>会員PRブースの出店希望有無</v>
      </c>
      <c r="BD23" s="77" t="str">
        <f>IF('参加申込書（第55回中部マーケティング会議）'!N41="","",'参加申込書（第55回中部マーケティング会議）'!N41)</f>
        <v/>
      </c>
      <c r="BE23" s="77" t="str">
        <f>IFERROR(IF(VLOOKUP(BD23,リスト!G:H,2,FALSE)="", "", VLOOKUP(BD23,リスト!G:H,2,FALSE)), "")</f>
        <v/>
      </c>
      <c r="BF23" s="87">
        <f t="shared" si="20"/>
        <v>1</v>
      </c>
      <c r="BG23" s="87" t="str">
        <f t="shared" si="21"/>
        <v>お申込みの経緯</v>
      </c>
      <c r="BH23" s="77" t="str">
        <f>IF('参加申込書（第55回中部マーケティング会議）'!$C$9="","",'参加申込書（第55回中部マーケティング会議）'!$C$9)</f>
        <v/>
      </c>
      <c r="BI23" s="77">
        <f>IFERROR(VLOOKUP(BH23,リスト!I:J,2,FALSE), 0)</f>
        <v>0</v>
      </c>
      <c r="BJ23" s="87">
        <f t="shared" si="22"/>
        <v>4</v>
      </c>
      <c r="BK23" s="87" t="str">
        <f t="shared" si="23"/>
        <v>実行委員企業紹介の場合、その企業名をご記入ください</v>
      </c>
      <c r="BL23" s="77" t="str">
        <f>IF('参加申込書（第55回中部マーケティング会議）'!$G$9="","",'参加申込書（第55回中部マーケティング会議）'!$G$9)</f>
        <v/>
      </c>
      <c r="BM23" s="84"/>
      <c r="BN23" s="87">
        <f t="shared" si="24"/>
        <v>4</v>
      </c>
      <c r="BO23" s="87" t="str">
        <f t="shared" si="25"/>
        <v>【備考欄】請求書送付先のご連絡など</v>
      </c>
      <c r="BP23" s="84"/>
      <c r="BQ23" s="84"/>
      <c r="BR23" s="82">
        <f t="shared" si="26"/>
        <v>4444</v>
      </c>
      <c r="BS23" s="84"/>
      <c r="BT23" s="82">
        <f t="shared" si="27"/>
        <v>1</v>
      </c>
      <c r="BU23" s="84"/>
    </row>
    <row r="24" spans="1:73" ht="18.75" customHeight="1">
      <c r="A24" s="85"/>
      <c r="B24" s="85"/>
      <c r="C24" s="85"/>
      <c r="D24" s="85"/>
      <c r="E24" s="86"/>
      <c r="F24" s="86"/>
      <c r="G24" s="65" t="str">
        <f t="shared" si="1"/>
        <v>Mozilla/5.0 (Windows NT 10.0; Win64; x64) AppleWebKit/537.36 (KHTML, like Gecko) Chrome/131.0.0.0 Safari/537.36 Edg/131.0.0.0</v>
      </c>
      <c r="H24" s="65">
        <f t="shared" si="2"/>
        <v>2024</v>
      </c>
      <c r="I24" s="65">
        <f t="shared" si="3"/>
        <v>1</v>
      </c>
      <c r="J24" s="65"/>
      <c r="K24" s="65" t="str">
        <f t="shared" si="4"/>
        <v>2024302400701</v>
      </c>
      <c r="L24" s="111">
        <f t="shared" si="28"/>
        <v>23</v>
      </c>
      <c r="M24" s="110">
        <f t="shared" si="29"/>
        <v>1000</v>
      </c>
      <c r="N24" s="109">
        <v>23</v>
      </c>
      <c r="O24" s="66" t="str">
        <f>DBCS('参加申込書（第55回中部マーケティング会議）'!$C$5)</f>
        <v/>
      </c>
      <c r="P24" s="66" t="str">
        <f>DBCS(PHONETIC('参加申込書（第55回中部マーケティング会議）'!$H$5))</f>
        <v/>
      </c>
      <c r="Q24" s="67" t="str">
        <f>SUBSTITUTE(DBCS('参加申込書（第55回中部マーケティング会議）'!B42), CHAR(10), "")</f>
        <v/>
      </c>
      <c r="R24" s="67" t="str">
        <f>DBCS('参加申込書（第55回中部マーケティング会議）'!C42)</f>
        <v/>
      </c>
      <c r="S24" s="67" t="str">
        <f>DBCS('参加申込書（第55回中部マーケティング会議）'!D42)</f>
        <v/>
      </c>
      <c r="T24" s="67" t="str">
        <f>DBCS(PHONETIC('参加申込書（第55回中部マーケティング会議）'!E42))</f>
        <v/>
      </c>
      <c r="U24" s="67" t="str">
        <f>DBCS(PHONETIC('参加申込書（第55回中部マーケティング会議）'!F42))</f>
        <v/>
      </c>
      <c r="V24" s="67" t="str">
        <f>ASC('参加申込書（第55回中部マーケティング会議）'!G42)</f>
        <v/>
      </c>
      <c r="W24" s="68"/>
      <c r="X24" s="69"/>
      <c r="Y24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4" s="67" t="str">
        <f>DBCS('参加申込書（第55回中部マーケティング会議）'!$D$7)</f>
        <v/>
      </c>
      <c r="AA24" s="67" t="str">
        <f>DBCS('参加申込書（第55回中部マーケティング会議）'!$F$7)</f>
        <v/>
      </c>
      <c r="AB24" s="68"/>
      <c r="AC24" s="83">
        <f t="shared" si="5"/>
        <v>1</v>
      </c>
      <c r="AD24" s="83">
        <f t="shared" si="6"/>
        <v>1</v>
      </c>
      <c r="AE24" s="83" t="str">
        <f t="shared" si="7"/>
        <v>参加パターン</v>
      </c>
      <c r="AF24" s="77" t="str">
        <f>IF('参加申込書（第55回中部マーケティング会議）'!H42="","",'参加申込書（第55回中部マーケティング会議）'!H42)</f>
        <v/>
      </c>
      <c r="AG24" s="77" t="e">
        <f>VLOOKUP(AF24,リスト!A:B,2,FALSE)</f>
        <v>#N/A</v>
      </c>
      <c r="AH24" s="83">
        <f t="shared" si="8"/>
        <v>2</v>
      </c>
      <c r="AI24" s="83" t="str">
        <f t="shared" si="9"/>
        <v>オプション 車座トーク第１希望（Ａ・Ｂ・Ｄのみ）</v>
      </c>
      <c r="AJ24" s="77" t="str">
        <f>IF('参加申込書（第55回中部マーケティング会議）'!I42="","",'参加申込書（第55回中部マーケティング会議）'!I42)</f>
        <v/>
      </c>
      <c r="AK24" s="77" t="str">
        <f>IF(AJ24="", "", VLOOKUP(AJ24,リスト!C:D,2,FALSE))</f>
        <v/>
      </c>
      <c r="AL24" s="83">
        <f t="shared" si="10"/>
        <v>2</v>
      </c>
      <c r="AM24" s="83" t="str">
        <f t="shared" si="11"/>
        <v>オプション 車座トーク第２希望（Ａ・Ｂ・Ｄのみ）</v>
      </c>
      <c r="AN24" s="77" t="str">
        <f>IF('参加申込書（第55回中部マーケティング会議）'!J42="","",'参加申込書（第55回中部マーケティング会議）'!J42)</f>
        <v/>
      </c>
      <c r="AO24" s="77" t="str">
        <f>IF(AN24="", "", VLOOKUP(AN24,リスト!C:D,2,FALSE))</f>
        <v/>
      </c>
      <c r="AP24" s="83">
        <f t="shared" si="12"/>
        <v>2</v>
      </c>
      <c r="AQ24" s="83" t="str">
        <f t="shared" si="13"/>
        <v>オプション 現場見学会 第１希望</v>
      </c>
      <c r="AR24" s="77" t="str">
        <f>IF('参加申込書（第55回中部マーケティング会議）'!K42="","",'参加申込書（第55回中部マーケティング会議）'!K42)</f>
        <v/>
      </c>
      <c r="AS24" s="77" t="str">
        <f>IF(AR24="", "", VLOOKUP(AR24,リスト!E:F,2,FALSE))</f>
        <v/>
      </c>
      <c r="AT24" s="83">
        <f t="shared" si="14"/>
        <v>2</v>
      </c>
      <c r="AU24" s="83" t="str">
        <f t="shared" si="15"/>
        <v>オプション 現場見学会 第２希望</v>
      </c>
      <c r="AV24" s="77" t="str">
        <f>IF('参加申込書（第55回中部マーケティング会議）'!L42="","",'参加申込書（第55回中部マーケティング会議）'!L42)</f>
        <v/>
      </c>
      <c r="AW24" s="77" t="str">
        <f>IF(AV24="", "", VLOOKUP(AV24,リスト!E:F,2,FALSE))</f>
        <v/>
      </c>
      <c r="AX24" s="87">
        <f t="shared" si="16"/>
        <v>4</v>
      </c>
      <c r="AY24" s="87" t="str">
        <f t="shared" si="17"/>
        <v>参加に関する案内送付先アドレス（アドレスのみ記入ください）</v>
      </c>
      <c r="AZ24" s="77" t="str">
        <f>ASC('参加申込書（第55回中部マーケティング会議）'!M42)</f>
        <v/>
      </c>
      <c r="BA24" s="84"/>
      <c r="BB24" s="87">
        <f t="shared" si="18"/>
        <v>1</v>
      </c>
      <c r="BC24" s="87" t="str">
        <f t="shared" si="19"/>
        <v>会員PRブースの出店希望有無</v>
      </c>
      <c r="BD24" s="77" t="str">
        <f>IF('参加申込書（第55回中部マーケティング会議）'!N42="","",'参加申込書（第55回中部マーケティング会議）'!N42)</f>
        <v/>
      </c>
      <c r="BE24" s="77" t="str">
        <f>IFERROR(IF(VLOOKUP(BD24,リスト!G:H,2,FALSE)="", "", VLOOKUP(BD24,リスト!G:H,2,FALSE)), "")</f>
        <v/>
      </c>
      <c r="BF24" s="87">
        <f t="shared" si="20"/>
        <v>1</v>
      </c>
      <c r="BG24" s="87" t="str">
        <f t="shared" si="21"/>
        <v>お申込みの経緯</v>
      </c>
      <c r="BH24" s="77" t="str">
        <f>IF('参加申込書（第55回中部マーケティング会議）'!$C$9="","",'参加申込書（第55回中部マーケティング会議）'!$C$9)</f>
        <v/>
      </c>
      <c r="BI24" s="77">
        <f>IFERROR(VLOOKUP(BH24,リスト!I:J,2,FALSE), 0)</f>
        <v>0</v>
      </c>
      <c r="BJ24" s="87">
        <f t="shared" si="22"/>
        <v>4</v>
      </c>
      <c r="BK24" s="87" t="str">
        <f t="shared" si="23"/>
        <v>実行委員企業紹介の場合、その企業名をご記入ください</v>
      </c>
      <c r="BL24" s="77" t="str">
        <f>IF('参加申込書（第55回中部マーケティング会議）'!$G$9="","",'参加申込書（第55回中部マーケティング会議）'!$G$9)</f>
        <v/>
      </c>
      <c r="BM24" s="84"/>
      <c r="BN24" s="87">
        <f t="shared" si="24"/>
        <v>4</v>
      </c>
      <c r="BO24" s="87" t="str">
        <f t="shared" si="25"/>
        <v>【備考欄】請求書送付先のご連絡など</v>
      </c>
      <c r="BP24" s="84"/>
      <c r="BQ24" s="84"/>
      <c r="BR24" s="82">
        <f t="shared" si="26"/>
        <v>4444</v>
      </c>
      <c r="BS24" s="84"/>
      <c r="BT24" s="82">
        <f t="shared" si="27"/>
        <v>1</v>
      </c>
      <c r="BU24" s="84"/>
    </row>
    <row r="25" spans="1:73" ht="18.75" customHeight="1">
      <c r="A25" s="85"/>
      <c r="B25" s="85"/>
      <c r="C25" s="85"/>
      <c r="D25" s="85"/>
      <c r="E25" s="86"/>
      <c r="F25" s="86"/>
      <c r="G25" s="65" t="str">
        <f t="shared" si="1"/>
        <v>Mozilla/5.0 (Windows NT 10.0; Win64; x64) AppleWebKit/537.36 (KHTML, like Gecko) Chrome/131.0.0.0 Safari/537.36 Edg/131.0.0.0</v>
      </c>
      <c r="H25" s="65">
        <f t="shared" si="2"/>
        <v>2024</v>
      </c>
      <c r="I25" s="65">
        <f t="shared" si="3"/>
        <v>1</v>
      </c>
      <c r="J25" s="65"/>
      <c r="K25" s="65" t="str">
        <f t="shared" si="4"/>
        <v>2024302400701</v>
      </c>
      <c r="L25" s="111">
        <f t="shared" si="28"/>
        <v>24</v>
      </c>
      <c r="M25" s="110">
        <f t="shared" si="29"/>
        <v>1000</v>
      </c>
      <c r="N25" s="109">
        <v>24</v>
      </c>
      <c r="O25" s="66" t="str">
        <f>DBCS('参加申込書（第55回中部マーケティング会議）'!$C$5)</f>
        <v/>
      </c>
      <c r="P25" s="66" t="str">
        <f>DBCS(PHONETIC('参加申込書（第55回中部マーケティング会議）'!$H$5))</f>
        <v/>
      </c>
      <c r="Q25" s="67" t="str">
        <f>SUBSTITUTE(DBCS('参加申込書（第55回中部マーケティング会議）'!B43), CHAR(10), "")</f>
        <v/>
      </c>
      <c r="R25" s="67" t="str">
        <f>DBCS('参加申込書（第55回中部マーケティング会議）'!C43)</f>
        <v/>
      </c>
      <c r="S25" s="67" t="str">
        <f>DBCS('参加申込書（第55回中部マーケティング会議）'!D43)</f>
        <v/>
      </c>
      <c r="T25" s="67" t="str">
        <f>DBCS(PHONETIC('参加申込書（第55回中部マーケティング会議）'!E43))</f>
        <v/>
      </c>
      <c r="U25" s="67" t="str">
        <f>DBCS(PHONETIC('参加申込書（第55回中部マーケティング会議）'!F43))</f>
        <v/>
      </c>
      <c r="V25" s="67" t="str">
        <f>ASC('参加申込書（第55回中部マーケティング会議）'!G43)</f>
        <v/>
      </c>
      <c r="W25" s="68"/>
      <c r="X25" s="69"/>
      <c r="Y25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5" s="67" t="str">
        <f>DBCS('参加申込書（第55回中部マーケティング会議）'!$D$7)</f>
        <v/>
      </c>
      <c r="AA25" s="67" t="str">
        <f>DBCS('参加申込書（第55回中部マーケティング会議）'!$F$7)</f>
        <v/>
      </c>
      <c r="AB25" s="68"/>
      <c r="AC25" s="83">
        <f t="shared" si="5"/>
        <v>1</v>
      </c>
      <c r="AD25" s="83">
        <f t="shared" si="6"/>
        <v>1</v>
      </c>
      <c r="AE25" s="83" t="str">
        <f t="shared" si="7"/>
        <v>参加パターン</v>
      </c>
      <c r="AF25" s="77" t="str">
        <f>IF('参加申込書（第55回中部マーケティング会議）'!H43="","",'参加申込書（第55回中部マーケティング会議）'!H43)</f>
        <v/>
      </c>
      <c r="AG25" s="77" t="e">
        <f>VLOOKUP(AF25,リスト!A:B,2,FALSE)</f>
        <v>#N/A</v>
      </c>
      <c r="AH25" s="83">
        <f t="shared" si="8"/>
        <v>2</v>
      </c>
      <c r="AI25" s="83" t="str">
        <f t="shared" si="9"/>
        <v>オプション 車座トーク第１希望（Ａ・Ｂ・Ｄのみ）</v>
      </c>
      <c r="AJ25" s="77" t="str">
        <f>IF('参加申込書（第55回中部マーケティング会議）'!I43="","",'参加申込書（第55回中部マーケティング会議）'!I43)</f>
        <v/>
      </c>
      <c r="AK25" s="77" t="str">
        <f>IF(AJ25="", "", VLOOKUP(AJ25,リスト!C:D,2,FALSE))</f>
        <v/>
      </c>
      <c r="AL25" s="83">
        <f t="shared" si="10"/>
        <v>2</v>
      </c>
      <c r="AM25" s="83" t="str">
        <f t="shared" si="11"/>
        <v>オプション 車座トーク第２希望（Ａ・Ｂ・Ｄのみ）</v>
      </c>
      <c r="AN25" s="77" t="str">
        <f>IF('参加申込書（第55回中部マーケティング会議）'!J43="","",'参加申込書（第55回中部マーケティング会議）'!J43)</f>
        <v/>
      </c>
      <c r="AO25" s="77" t="str">
        <f>IF(AN25="", "", VLOOKUP(AN25,リスト!C:D,2,FALSE))</f>
        <v/>
      </c>
      <c r="AP25" s="83">
        <f t="shared" si="12"/>
        <v>2</v>
      </c>
      <c r="AQ25" s="83" t="str">
        <f t="shared" si="13"/>
        <v>オプション 現場見学会 第１希望</v>
      </c>
      <c r="AR25" s="77" t="str">
        <f>IF('参加申込書（第55回中部マーケティング会議）'!K43="","",'参加申込書（第55回中部マーケティング会議）'!K43)</f>
        <v/>
      </c>
      <c r="AS25" s="77" t="str">
        <f>IF(AR25="", "", VLOOKUP(AR25,リスト!E:F,2,FALSE))</f>
        <v/>
      </c>
      <c r="AT25" s="83">
        <f t="shared" si="14"/>
        <v>2</v>
      </c>
      <c r="AU25" s="83" t="str">
        <f t="shared" si="15"/>
        <v>オプション 現場見学会 第２希望</v>
      </c>
      <c r="AV25" s="77" t="str">
        <f>IF('参加申込書（第55回中部マーケティング会議）'!L43="","",'参加申込書（第55回中部マーケティング会議）'!L43)</f>
        <v/>
      </c>
      <c r="AW25" s="77" t="str">
        <f>IF(AV25="", "", VLOOKUP(AV25,リスト!E:F,2,FALSE))</f>
        <v/>
      </c>
      <c r="AX25" s="87">
        <f t="shared" si="16"/>
        <v>4</v>
      </c>
      <c r="AY25" s="87" t="str">
        <f t="shared" si="17"/>
        <v>参加に関する案内送付先アドレス（アドレスのみ記入ください）</v>
      </c>
      <c r="AZ25" s="77" t="str">
        <f>ASC('参加申込書（第55回中部マーケティング会議）'!M43)</f>
        <v/>
      </c>
      <c r="BA25" s="84"/>
      <c r="BB25" s="87">
        <f t="shared" si="18"/>
        <v>1</v>
      </c>
      <c r="BC25" s="87" t="str">
        <f t="shared" si="19"/>
        <v>会員PRブースの出店希望有無</v>
      </c>
      <c r="BD25" s="77" t="str">
        <f>IF('参加申込書（第55回中部マーケティング会議）'!N43="","",'参加申込書（第55回中部マーケティング会議）'!N43)</f>
        <v/>
      </c>
      <c r="BE25" s="77" t="str">
        <f>IFERROR(IF(VLOOKUP(BD25,リスト!G:H,2,FALSE)="", "", VLOOKUP(BD25,リスト!G:H,2,FALSE)), "")</f>
        <v/>
      </c>
      <c r="BF25" s="87">
        <f t="shared" si="20"/>
        <v>1</v>
      </c>
      <c r="BG25" s="87" t="str">
        <f t="shared" si="21"/>
        <v>お申込みの経緯</v>
      </c>
      <c r="BH25" s="77" t="str">
        <f>IF('参加申込書（第55回中部マーケティング会議）'!$C$9="","",'参加申込書（第55回中部マーケティング会議）'!$C$9)</f>
        <v/>
      </c>
      <c r="BI25" s="77">
        <f>IFERROR(VLOOKUP(BH25,リスト!I:J,2,FALSE), 0)</f>
        <v>0</v>
      </c>
      <c r="BJ25" s="87">
        <f t="shared" si="22"/>
        <v>4</v>
      </c>
      <c r="BK25" s="87" t="str">
        <f t="shared" si="23"/>
        <v>実行委員企業紹介の場合、その企業名をご記入ください</v>
      </c>
      <c r="BL25" s="77" t="str">
        <f>IF('参加申込書（第55回中部マーケティング会議）'!$G$9="","",'参加申込書（第55回中部マーケティング会議）'!$G$9)</f>
        <v/>
      </c>
      <c r="BM25" s="84"/>
      <c r="BN25" s="87">
        <f t="shared" si="24"/>
        <v>4</v>
      </c>
      <c r="BO25" s="87" t="str">
        <f t="shared" si="25"/>
        <v>【備考欄】請求書送付先のご連絡など</v>
      </c>
      <c r="BP25" s="84"/>
      <c r="BQ25" s="84"/>
      <c r="BR25" s="82">
        <f t="shared" si="26"/>
        <v>4444</v>
      </c>
      <c r="BS25" s="84"/>
      <c r="BT25" s="82">
        <f t="shared" si="27"/>
        <v>1</v>
      </c>
      <c r="BU25" s="84"/>
    </row>
    <row r="26" spans="1:73" ht="18.75" customHeight="1">
      <c r="A26" s="85"/>
      <c r="B26" s="85"/>
      <c r="C26" s="85"/>
      <c r="D26" s="85"/>
      <c r="E26" s="86"/>
      <c r="F26" s="86"/>
      <c r="G26" s="65" t="str">
        <f t="shared" si="1"/>
        <v>Mozilla/5.0 (Windows NT 10.0; Win64; x64) AppleWebKit/537.36 (KHTML, like Gecko) Chrome/131.0.0.0 Safari/537.36 Edg/131.0.0.0</v>
      </c>
      <c r="H26" s="65">
        <f t="shared" si="2"/>
        <v>2024</v>
      </c>
      <c r="I26" s="65">
        <f t="shared" si="3"/>
        <v>1</v>
      </c>
      <c r="J26" s="65"/>
      <c r="K26" s="65" t="str">
        <f t="shared" si="4"/>
        <v>2024302400701</v>
      </c>
      <c r="L26" s="111">
        <f t="shared" si="28"/>
        <v>25</v>
      </c>
      <c r="M26" s="110">
        <f t="shared" si="29"/>
        <v>1000</v>
      </c>
      <c r="N26" s="109">
        <v>25</v>
      </c>
      <c r="O26" s="66" t="str">
        <f>DBCS('参加申込書（第55回中部マーケティング会議）'!$C$5)</f>
        <v/>
      </c>
      <c r="P26" s="66" t="str">
        <f>DBCS(PHONETIC('参加申込書（第55回中部マーケティング会議）'!$H$5))</f>
        <v/>
      </c>
      <c r="Q26" s="67" t="str">
        <f>SUBSTITUTE(DBCS('参加申込書（第55回中部マーケティング会議）'!B44), CHAR(10), "")</f>
        <v/>
      </c>
      <c r="R26" s="67" t="str">
        <f>DBCS('参加申込書（第55回中部マーケティング会議）'!C44)</f>
        <v/>
      </c>
      <c r="S26" s="67" t="str">
        <f>DBCS('参加申込書（第55回中部マーケティング会議）'!D44)</f>
        <v/>
      </c>
      <c r="T26" s="67" t="str">
        <f>DBCS(PHONETIC('参加申込書（第55回中部マーケティング会議）'!E44))</f>
        <v/>
      </c>
      <c r="U26" s="67" t="str">
        <f>DBCS(PHONETIC('参加申込書（第55回中部マーケティング会議）'!F44))</f>
        <v/>
      </c>
      <c r="V26" s="67" t="str">
        <f>ASC('参加申込書（第55回中部マーケティング会議）'!G44)</f>
        <v/>
      </c>
      <c r="W26" s="68"/>
      <c r="X26" s="69"/>
      <c r="Y26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6" s="67" t="str">
        <f>DBCS('参加申込書（第55回中部マーケティング会議）'!$D$7)</f>
        <v/>
      </c>
      <c r="AA26" s="67" t="str">
        <f>DBCS('参加申込書（第55回中部マーケティング会議）'!$F$7)</f>
        <v/>
      </c>
      <c r="AB26" s="68"/>
      <c r="AC26" s="83">
        <f t="shared" si="5"/>
        <v>1</v>
      </c>
      <c r="AD26" s="83">
        <f t="shared" si="6"/>
        <v>1</v>
      </c>
      <c r="AE26" s="83" t="str">
        <f t="shared" si="7"/>
        <v>参加パターン</v>
      </c>
      <c r="AF26" s="77" t="str">
        <f>IF('参加申込書（第55回中部マーケティング会議）'!H44="","",'参加申込書（第55回中部マーケティング会議）'!H44)</f>
        <v/>
      </c>
      <c r="AG26" s="77" t="e">
        <f>VLOOKUP(AF26,リスト!A:B,2,FALSE)</f>
        <v>#N/A</v>
      </c>
      <c r="AH26" s="83">
        <f t="shared" si="8"/>
        <v>2</v>
      </c>
      <c r="AI26" s="83" t="str">
        <f t="shared" si="9"/>
        <v>オプション 車座トーク第１希望（Ａ・Ｂ・Ｄのみ）</v>
      </c>
      <c r="AJ26" s="77" t="str">
        <f>IF('参加申込書（第55回中部マーケティング会議）'!I44="","",'参加申込書（第55回中部マーケティング会議）'!I44)</f>
        <v/>
      </c>
      <c r="AK26" s="77" t="str">
        <f>IF(AJ26="", "", VLOOKUP(AJ26,リスト!C:D,2,FALSE))</f>
        <v/>
      </c>
      <c r="AL26" s="83">
        <f t="shared" si="10"/>
        <v>2</v>
      </c>
      <c r="AM26" s="83" t="str">
        <f t="shared" si="11"/>
        <v>オプション 車座トーク第２希望（Ａ・Ｂ・Ｄのみ）</v>
      </c>
      <c r="AN26" s="77" t="str">
        <f>IF('参加申込書（第55回中部マーケティング会議）'!J44="","",'参加申込書（第55回中部マーケティング会議）'!J44)</f>
        <v/>
      </c>
      <c r="AO26" s="77" t="str">
        <f>IF(AN26="", "", VLOOKUP(AN26,リスト!C:D,2,FALSE))</f>
        <v/>
      </c>
      <c r="AP26" s="83">
        <f t="shared" si="12"/>
        <v>2</v>
      </c>
      <c r="AQ26" s="83" t="str">
        <f t="shared" si="13"/>
        <v>オプション 現場見学会 第１希望</v>
      </c>
      <c r="AR26" s="77" t="str">
        <f>IF('参加申込書（第55回中部マーケティング会議）'!K44="","",'参加申込書（第55回中部マーケティング会議）'!K44)</f>
        <v/>
      </c>
      <c r="AS26" s="77" t="str">
        <f>IF(AR26="", "", VLOOKUP(AR26,リスト!E:F,2,FALSE))</f>
        <v/>
      </c>
      <c r="AT26" s="83">
        <f t="shared" si="14"/>
        <v>2</v>
      </c>
      <c r="AU26" s="83" t="str">
        <f t="shared" si="15"/>
        <v>オプション 現場見学会 第２希望</v>
      </c>
      <c r="AV26" s="77" t="str">
        <f>IF('参加申込書（第55回中部マーケティング会議）'!L44="","",'参加申込書（第55回中部マーケティング会議）'!L44)</f>
        <v/>
      </c>
      <c r="AW26" s="77" t="str">
        <f>IF(AV26="", "", VLOOKUP(AV26,リスト!E:F,2,FALSE))</f>
        <v/>
      </c>
      <c r="AX26" s="87">
        <f t="shared" si="16"/>
        <v>4</v>
      </c>
      <c r="AY26" s="87" t="str">
        <f t="shared" si="17"/>
        <v>参加に関する案内送付先アドレス（アドレスのみ記入ください）</v>
      </c>
      <c r="AZ26" s="77" t="str">
        <f>ASC('参加申込書（第55回中部マーケティング会議）'!M44)</f>
        <v/>
      </c>
      <c r="BA26" s="84"/>
      <c r="BB26" s="87">
        <f t="shared" si="18"/>
        <v>1</v>
      </c>
      <c r="BC26" s="87" t="str">
        <f t="shared" si="19"/>
        <v>会員PRブースの出店希望有無</v>
      </c>
      <c r="BD26" s="77" t="str">
        <f>IF('参加申込書（第55回中部マーケティング会議）'!N44="","",'参加申込書（第55回中部マーケティング会議）'!N44)</f>
        <v/>
      </c>
      <c r="BE26" s="77" t="str">
        <f>IFERROR(IF(VLOOKUP(BD26,リスト!G:H,2,FALSE)="", "", VLOOKUP(BD26,リスト!G:H,2,FALSE)), "")</f>
        <v/>
      </c>
      <c r="BF26" s="87">
        <f t="shared" si="20"/>
        <v>1</v>
      </c>
      <c r="BG26" s="87" t="str">
        <f t="shared" si="21"/>
        <v>お申込みの経緯</v>
      </c>
      <c r="BH26" s="77" t="str">
        <f>IF('参加申込書（第55回中部マーケティング会議）'!$C$9="","",'参加申込書（第55回中部マーケティング会議）'!$C$9)</f>
        <v/>
      </c>
      <c r="BI26" s="77">
        <f>IFERROR(VLOOKUP(BH26,リスト!I:J,2,FALSE), 0)</f>
        <v>0</v>
      </c>
      <c r="BJ26" s="87">
        <f t="shared" si="22"/>
        <v>4</v>
      </c>
      <c r="BK26" s="87" t="str">
        <f t="shared" si="23"/>
        <v>実行委員企業紹介の場合、その企業名をご記入ください</v>
      </c>
      <c r="BL26" s="77" t="str">
        <f>IF('参加申込書（第55回中部マーケティング会議）'!$G$9="","",'参加申込書（第55回中部マーケティング会議）'!$G$9)</f>
        <v/>
      </c>
      <c r="BM26" s="84"/>
      <c r="BN26" s="87">
        <f t="shared" si="24"/>
        <v>4</v>
      </c>
      <c r="BO26" s="87" t="str">
        <f t="shared" si="25"/>
        <v>【備考欄】請求書送付先のご連絡など</v>
      </c>
      <c r="BP26" s="84"/>
      <c r="BQ26" s="84"/>
      <c r="BR26" s="82">
        <f t="shared" si="26"/>
        <v>4444</v>
      </c>
      <c r="BS26" s="84"/>
      <c r="BT26" s="82">
        <f t="shared" si="27"/>
        <v>1</v>
      </c>
      <c r="BU26" s="84"/>
    </row>
    <row r="27" spans="1:73" ht="18.75" customHeight="1">
      <c r="A27" s="85"/>
      <c r="B27" s="85"/>
      <c r="C27" s="85"/>
      <c r="D27" s="85"/>
      <c r="E27" s="86"/>
      <c r="F27" s="86"/>
      <c r="G27" s="65" t="str">
        <f t="shared" si="1"/>
        <v>Mozilla/5.0 (Windows NT 10.0; Win64; x64) AppleWebKit/537.36 (KHTML, like Gecko) Chrome/131.0.0.0 Safari/537.36 Edg/131.0.0.0</v>
      </c>
      <c r="H27" s="65">
        <f t="shared" si="2"/>
        <v>2024</v>
      </c>
      <c r="I27" s="65">
        <f t="shared" si="3"/>
        <v>1</v>
      </c>
      <c r="J27" s="65"/>
      <c r="K27" s="65" t="str">
        <f t="shared" si="4"/>
        <v>2024302400701</v>
      </c>
      <c r="L27" s="111">
        <f t="shared" si="28"/>
        <v>26</v>
      </c>
      <c r="M27" s="110">
        <f t="shared" si="29"/>
        <v>1000</v>
      </c>
      <c r="N27" s="109">
        <v>26</v>
      </c>
      <c r="O27" s="66" t="str">
        <f>DBCS('参加申込書（第55回中部マーケティング会議）'!$C$5)</f>
        <v/>
      </c>
      <c r="P27" s="66" t="str">
        <f>DBCS(PHONETIC('参加申込書（第55回中部マーケティング会議）'!$H$5))</f>
        <v/>
      </c>
      <c r="Q27" s="67" t="str">
        <f>SUBSTITUTE(DBCS('参加申込書（第55回中部マーケティング会議）'!B45), CHAR(10), "")</f>
        <v/>
      </c>
      <c r="R27" s="67" t="str">
        <f>DBCS('参加申込書（第55回中部マーケティング会議）'!C45)</f>
        <v/>
      </c>
      <c r="S27" s="67" t="str">
        <f>DBCS('参加申込書（第55回中部マーケティング会議）'!D45)</f>
        <v/>
      </c>
      <c r="T27" s="67" t="str">
        <f>DBCS(PHONETIC('参加申込書（第55回中部マーケティング会議）'!E45))</f>
        <v/>
      </c>
      <c r="U27" s="67" t="str">
        <f>DBCS(PHONETIC('参加申込書（第55回中部マーケティング会議）'!F45))</f>
        <v/>
      </c>
      <c r="V27" s="67" t="str">
        <f>ASC('参加申込書（第55回中部マーケティング会議）'!G45)</f>
        <v/>
      </c>
      <c r="W27" s="68"/>
      <c r="X27" s="69"/>
      <c r="Y27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7" s="67" t="str">
        <f>DBCS('参加申込書（第55回中部マーケティング会議）'!$D$7)</f>
        <v/>
      </c>
      <c r="AA27" s="67" t="str">
        <f>DBCS('参加申込書（第55回中部マーケティング会議）'!$F$7)</f>
        <v/>
      </c>
      <c r="AB27" s="68"/>
      <c r="AC27" s="83">
        <f t="shared" si="5"/>
        <v>1</v>
      </c>
      <c r="AD27" s="83">
        <f t="shared" si="6"/>
        <v>1</v>
      </c>
      <c r="AE27" s="83" t="str">
        <f t="shared" si="7"/>
        <v>参加パターン</v>
      </c>
      <c r="AF27" s="77" t="str">
        <f>IF('参加申込書（第55回中部マーケティング会議）'!H45="","",'参加申込書（第55回中部マーケティング会議）'!H45)</f>
        <v/>
      </c>
      <c r="AG27" s="77" t="e">
        <f>VLOOKUP(AF27,リスト!A:B,2,FALSE)</f>
        <v>#N/A</v>
      </c>
      <c r="AH27" s="83">
        <f t="shared" si="8"/>
        <v>2</v>
      </c>
      <c r="AI27" s="83" t="str">
        <f t="shared" si="9"/>
        <v>オプション 車座トーク第１希望（Ａ・Ｂ・Ｄのみ）</v>
      </c>
      <c r="AJ27" s="77" t="str">
        <f>IF('参加申込書（第55回中部マーケティング会議）'!I45="","",'参加申込書（第55回中部マーケティング会議）'!I45)</f>
        <v/>
      </c>
      <c r="AK27" s="77" t="str">
        <f>IF(AJ27="", "", VLOOKUP(AJ27,リスト!C:D,2,FALSE))</f>
        <v/>
      </c>
      <c r="AL27" s="83">
        <f t="shared" si="10"/>
        <v>2</v>
      </c>
      <c r="AM27" s="83" t="str">
        <f t="shared" si="11"/>
        <v>オプション 車座トーク第２希望（Ａ・Ｂ・Ｄのみ）</v>
      </c>
      <c r="AN27" s="77" t="str">
        <f>IF('参加申込書（第55回中部マーケティング会議）'!J45="","",'参加申込書（第55回中部マーケティング会議）'!J45)</f>
        <v/>
      </c>
      <c r="AO27" s="77" t="str">
        <f>IF(AN27="", "", VLOOKUP(AN27,リスト!C:D,2,FALSE))</f>
        <v/>
      </c>
      <c r="AP27" s="83">
        <f t="shared" si="12"/>
        <v>2</v>
      </c>
      <c r="AQ27" s="83" t="str">
        <f t="shared" si="13"/>
        <v>オプション 現場見学会 第１希望</v>
      </c>
      <c r="AR27" s="77" t="str">
        <f>IF('参加申込書（第55回中部マーケティング会議）'!K45="","",'参加申込書（第55回中部マーケティング会議）'!K45)</f>
        <v/>
      </c>
      <c r="AS27" s="77" t="str">
        <f>IF(AR27="", "", VLOOKUP(AR27,リスト!E:F,2,FALSE))</f>
        <v/>
      </c>
      <c r="AT27" s="83">
        <f t="shared" si="14"/>
        <v>2</v>
      </c>
      <c r="AU27" s="83" t="str">
        <f t="shared" si="15"/>
        <v>オプション 現場見学会 第２希望</v>
      </c>
      <c r="AV27" s="77" t="str">
        <f>IF('参加申込書（第55回中部マーケティング会議）'!L45="","",'参加申込書（第55回中部マーケティング会議）'!L45)</f>
        <v/>
      </c>
      <c r="AW27" s="77" t="str">
        <f>IF(AV27="", "", VLOOKUP(AV27,リスト!E:F,2,FALSE))</f>
        <v/>
      </c>
      <c r="AX27" s="87">
        <f t="shared" si="16"/>
        <v>4</v>
      </c>
      <c r="AY27" s="87" t="str">
        <f t="shared" si="17"/>
        <v>参加に関する案内送付先アドレス（アドレスのみ記入ください）</v>
      </c>
      <c r="AZ27" s="77" t="str">
        <f>ASC('参加申込書（第55回中部マーケティング会議）'!M45)</f>
        <v/>
      </c>
      <c r="BA27" s="84"/>
      <c r="BB27" s="87">
        <f t="shared" si="18"/>
        <v>1</v>
      </c>
      <c r="BC27" s="87" t="str">
        <f t="shared" si="19"/>
        <v>会員PRブースの出店希望有無</v>
      </c>
      <c r="BD27" s="77" t="str">
        <f>IF('参加申込書（第55回中部マーケティング会議）'!N45="","",'参加申込書（第55回中部マーケティング会議）'!N45)</f>
        <v/>
      </c>
      <c r="BE27" s="77" t="str">
        <f>IFERROR(IF(VLOOKUP(BD27,リスト!G:H,2,FALSE)="", "", VLOOKUP(BD27,リスト!G:H,2,FALSE)), "")</f>
        <v/>
      </c>
      <c r="BF27" s="87">
        <f t="shared" si="20"/>
        <v>1</v>
      </c>
      <c r="BG27" s="87" t="str">
        <f t="shared" si="21"/>
        <v>お申込みの経緯</v>
      </c>
      <c r="BH27" s="77" t="str">
        <f>IF('参加申込書（第55回中部マーケティング会議）'!$C$9="","",'参加申込書（第55回中部マーケティング会議）'!$C$9)</f>
        <v/>
      </c>
      <c r="BI27" s="77">
        <f>IFERROR(VLOOKUP(BH27,リスト!I:J,2,FALSE), 0)</f>
        <v>0</v>
      </c>
      <c r="BJ27" s="87">
        <f t="shared" si="22"/>
        <v>4</v>
      </c>
      <c r="BK27" s="87" t="str">
        <f t="shared" si="23"/>
        <v>実行委員企業紹介の場合、その企業名をご記入ください</v>
      </c>
      <c r="BL27" s="77" t="str">
        <f>IF('参加申込書（第55回中部マーケティング会議）'!$G$9="","",'参加申込書（第55回中部マーケティング会議）'!$G$9)</f>
        <v/>
      </c>
      <c r="BM27" s="84"/>
      <c r="BN27" s="87">
        <f t="shared" si="24"/>
        <v>4</v>
      </c>
      <c r="BO27" s="87" t="str">
        <f t="shared" si="25"/>
        <v>【備考欄】請求書送付先のご連絡など</v>
      </c>
      <c r="BP27" s="84"/>
      <c r="BQ27" s="84"/>
      <c r="BR27" s="82">
        <f t="shared" si="26"/>
        <v>4444</v>
      </c>
      <c r="BS27" s="84"/>
      <c r="BT27" s="82">
        <f t="shared" si="27"/>
        <v>1</v>
      </c>
      <c r="BU27" s="84"/>
    </row>
    <row r="28" spans="1:73" ht="18.75" customHeight="1">
      <c r="A28" s="85"/>
      <c r="B28" s="85"/>
      <c r="C28" s="85"/>
      <c r="D28" s="85"/>
      <c r="E28" s="86"/>
      <c r="F28" s="86"/>
      <c r="G28" s="65" t="str">
        <f t="shared" si="1"/>
        <v>Mozilla/5.0 (Windows NT 10.0; Win64; x64) AppleWebKit/537.36 (KHTML, like Gecko) Chrome/131.0.0.0 Safari/537.36 Edg/131.0.0.0</v>
      </c>
      <c r="H28" s="65">
        <f t="shared" si="2"/>
        <v>2024</v>
      </c>
      <c r="I28" s="65">
        <f t="shared" si="3"/>
        <v>1</v>
      </c>
      <c r="J28" s="65"/>
      <c r="K28" s="65" t="str">
        <f t="shared" si="4"/>
        <v>2024302400701</v>
      </c>
      <c r="L28" s="111">
        <f t="shared" si="28"/>
        <v>27</v>
      </c>
      <c r="M28" s="110">
        <f t="shared" si="29"/>
        <v>1000</v>
      </c>
      <c r="N28" s="109">
        <v>27</v>
      </c>
      <c r="O28" s="66" t="str">
        <f>DBCS('参加申込書（第55回中部マーケティング会議）'!$C$5)</f>
        <v/>
      </c>
      <c r="P28" s="66" t="str">
        <f>DBCS(PHONETIC('参加申込書（第55回中部マーケティング会議）'!$H$5))</f>
        <v/>
      </c>
      <c r="Q28" s="67" t="str">
        <f>SUBSTITUTE(DBCS('参加申込書（第55回中部マーケティング会議）'!B46), CHAR(10), "")</f>
        <v/>
      </c>
      <c r="R28" s="67" t="str">
        <f>DBCS('参加申込書（第55回中部マーケティング会議）'!C46)</f>
        <v/>
      </c>
      <c r="S28" s="67" t="str">
        <f>DBCS('参加申込書（第55回中部マーケティング会議）'!D46)</f>
        <v/>
      </c>
      <c r="T28" s="67" t="str">
        <f>DBCS(PHONETIC('参加申込書（第55回中部マーケティング会議）'!E46))</f>
        <v/>
      </c>
      <c r="U28" s="67" t="str">
        <f>DBCS(PHONETIC('参加申込書（第55回中部マーケティング会議）'!F46))</f>
        <v/>
      </c>
      <c r="V28" s="67" t="str">
        <f>ASC('参加申込書（第55回中部マーケティング会議）'!G46)</f>
        <v/>
      </c>
      <c r="W28" s="68"/>
      <c r="X28" s="69"/>
      <c r="Y28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8" s="67" t="str">
        <f>DBCS('参加申込書（第55回中部マーケティング会議）'!$D$7)</f>
        <v/>
      </c>
      <c r="AA28" s="67" t="str">
        <f>DBCS('参加申込書（第55回中部マーケティング会議）'!$F$7)</f>
        <v/>
      </c>
      <c r="AB28" s="68"/>
      <c r="AC28" s="83">
        <f t="shared" si="5"/>
        <v>1</v>
      </c>
      <c r="AD28" s="83">
        <f t="shared" si="6"/>
        <v>1</v>
      </c>
      <c r="AE28" s="83" t="str">
        <f t="shared" si="7"/>
        <v>参加パターン</v>
      </c>
      <c r="AF28" s="77" t="str">
        <f>IF('参加申込書（第55回中部マーケティング会議）'!H46="","",'参加申込書（第55回中部マーケティング会議）'!H46)</f>
        <v/>
      </c>
      <c r="AG28" s="77" t="e">
        <f>VLOOKUP(AF28,リスト!A:B,2,FALSE)</f>
        <v>#N/A</v>
      </c>
      <c r="AH28" s="83">
        <f t="shared" si="8"/>
        <v>2</v>
      </c>
      <c r="AI28" s="83" t="str">
        <f t="shared" si="9"/>
        <v>オプション 車座トーク第１希望（Ａ・Ｂ・Ｄのみ）</v>
      </c>
      <c r="AJ28" s="77" t="str">
        <f>IF('参加申込書（第55回中部マーケティング会議）'!I46="","",'参加申込書（第55回中部マーケティング会議）'!I46)</f>
        <v/>
      </c>
      <c r="AK28" s="77" t="str">
        <f>IF(AJ28="", "", VLOOKUP(AJ28,リスト!C:D,2,FALSE))</f>
        <v/>
      </c>
      <c r="AL28" s="83">
        <f t="shared" si="10"/>
        <v>2</v>
      </c>
      <c r="AM28" s="83" t="str">
        <f t="shared" si="11"/>
        <v>オプション 車座トーク第２希望（Ａ・Ｂ・Ｄのみ）</v>
      </c>
      <c r="AN28" s="77" t="str">
        <f>IF('参加申込書（第55回中部マーケティング会議）'!J46="","",'参加申込書（第55回中部マーケティング会議）'!J46)</f>
        <v/>
      </c>
      <c r="AO28" s="77" t="str">
        <f>IF(AN28="", "", VLOOKUP(AN28,リスト!C:D,2,FALSE))</f>
        <v/>
      </c>
      <c r="AP28" s="83">
        <f t="shared" si="12"/>
        <v>2</v>
      </c>
      <c r="AQ28" s="83" t="str">
        <f t="shared" si="13"/>
        <v>オプション 現場見学会 第１希望</v>
      </c>
      <c r="AR28" s="77" t="str">
        <f>IF('参加申込書（第55回中部マーケティング会議）'!K46="","",'参加申込書（第55回中部マーケティング会議）'!K46)</f>
        <v/>
      </c>
      <c r="AS28" s="77" t="str">
        <f>IF(AR28="", "", VLOOKUP(AR28,リスト!E:F,2,FALSE))</f>
        <v/>
      </c>
      <c r="AT28" s="83">
        <f t="shared" si="14"/>
        <v>2</v>
      </c>
      <c r="AU28" s="83" t="str">
        <f t="shared" si="15"/>
        <v>オプション 現場見学会 第２希望</v>
      </c>
      <c r="AV28" s="77" t="str">
        <f>IF('参加申込書（第55回中部マーケティング会議）'!L46="","",'参加申込書（第55回中部マーケティング会議）'!L46)</f>
        <v/>
      </c>
      <c r="AW28" s="77" t="str">
        <f>IF(AV28="", "", VLOOKUP(AV28,リスト!E:F,2,FALSE))</f>
        <v/>
      </c>
      <c r="AX28" s="87">
        <f t="shared" si="16"/>
        <v>4</v>
      </c>
      <c r="AY28" s="87" t="str">
        <f t="shared" si="17"/>
        <v>参加に関する案内送付先アドレス（アドレスのみ記入ください）</v>
      </c>
      <c r="AZ28" s="77" t="str">
        <f>ASC('参加申込書（第55回中部マーケティング会議）'!M46)</f>
        <v/>
      </c>
      <c r="BA28" s="84"/>
      <c r="BB28" s="87">
        <f t="shared" si="18"/>
        <v>1</v>
      </c>
      <c r="BC28" s="87" t="str">
        <f t="shared" si="19"/>
        <v>会員PRブースの出店希望有無</v>
      </c>
      <c r="BD28" s="77" t="str">
        <f>IF('参加申込書（第55回中部マーケティング会議）'!N46="","",'参加申込書（第55回中部マーケティング会議）'!N46)</f>
        <v/>
      </c>
      <c r="BE28" s="77" t="str">
        <f>IFERROR(IF(VLOOKUP(BD28,リスト!G:H,2,FALSE)="", "", VLOOKUP(BD28,リスト!G:H,2,FALSE)), "")</f>
        <v/>
      </c>
      <c r="BF28" s="87">
        <f t="shared" si="20"/>
        <v>1</v>
      </c>
      <c r="BG28" s="87" t="str">
        <f t="shared" si="21"/>
        <v>お申込みの経緯</v>
      </c>
      <c r="BH28" s="77" t="str">
        <f>IF('参加申込書（第55回中部マーケティング会議）'!$C$9="","",'参加申込書（第55回中部マーケティング会議）'!$C$9)</f>
        <v/>
      </c>
      <c r="BI28" s="77">
        <f>IFERROR(VLOOKUP(BH28,リスト!I:J,2,FALSE), 0)</f>
        <v>0</v>
      </c>
      <c r="BJ28" s="87">
        <f t="shared" si="22"/>
        <v>4</v>
      </c>
      <c r="BK28" s="87" t="str">
        <f t="shared" si="23"/>
        <v>実行委員企業紹介の場合、その企業名をご記入ください</v>
      </c>
      <c r="BL28" s="77" t="str">
        <f>IF('参加申込書（第55回中部マーケティング会議）'!$G$9="","",'参加申込書（第55回中部マーケティング会議）'!$G$9)</f>
        <v/>
      </c>
      <c r="BM28" s="84"/>
      <c r="BN28" s="87">
        <f t="shared" si="24"/>
        <v>4</v>
      </c>
      <c r="BO28" s="87" t="str">
        <f t="shared" si="25"/>
        <v>【備考欄】請求書送付先のご連絡など</v>
      </c>
      <c r="BP28" s="84"/>
      <c r="BQ28" s="84"/>
      <c r="BR28" s="82">
        <f t="shared" si="26"/>
        <v>4444</v>
      </c>
      <c r="BS28" s="84"/>
      <c r="BT28" s="82">
        <f t="shared" si="27"/>
        <v>1</v>
      </c>
      <c r="BU28" s="84"/>
    </row>
    <row r="29" spans="1:73" ht="18.75" customHeight="1">
      <c r="A29" s="85"/>
      <c r="B29" s="85"/>
      <c r="C29" s="85"/>
      <c r="D29" s="85"/>
      <c r="E29" s="86"/>
      <c r="F29" s="86"/>
      <c r="G29" s="65" t="str">
        <f t="shared" si="1"/>
        <v>Mozilla/5.0 (Windows NT 10.0; Win64; x64) AppleWebKit/537.36 (KHTML, like Gecko) Chrome/131.0.0.0 Safari/537.36 Edg/131.0.0.0</v>
      </c>
      <c r="H29" s="65">
        <f t="shared" si="2"/>
        <v>2024</v>
      </c>
      <c r="I29" s="65">
        <f t="shared" si="3"/>
        <v>1</v>
      </c>
      <c r="J29" s="65"/>
      <c r="K29" s="65" t="str">
        <f t="shared" si="4"/>
        <v>2024302400701</v>
      </c>
      <c r="L29" s="111">
        <f t="shared" si="28"/>
        <v>28</v>
      </c>
      <c r="M29" s="110">
        <f t="shared" si="29"/>
        <v>1000</v>
      </c>
      <c r="N29" s="109">
        <v>28</v>
      </c>
      <c r="O29" s="66" t="str">
        <f>DBCS('参加申込書（第55回中部マーケティング会議）'!$C$5)</f>
        <v/>
      </c>
      <c r="P29" s="66" t="str">
        <f>DBCS(PHONETIC('参加申込書（第55回中部マーケティング会議）'!$H$5))</f>
        <v/>
      </c>
      <c r="Q29" s="67" t="str">
        <f>SUBSTITUTE(DBCS('参加申込書（第55回中部マーケティング会議）'!B47), CHAR(10), "")</f>
        <v/>
      </c>
      <c r="R29" s="67" t="str">
        <f>DBCS('参加申込書（第55回中部マーケティング会議）'!C47)</f>
        <v/>
      </c>
      <c r="S29" s="67" t="str">
        <f>DBCS('参加申込書（第55回中部マーケティング会議）'!D47)</f>
        <v/>
      </c>
      <c r="T29" s="67" t="str">
        <f>DBCS(PHONETIC('参加申込書（第55回中部マーケティング会議）'!E47))</f>
        <v/>
      </c>
      <c r="U29" s="67" t="str">
        <f>DBCS(PHONETIC('参加申込書（第55回中部マーケティング会議）'!F47))</f>
        <v/>
      </c>
      <c r="V29" s="67" t="str">
        <f>ASC('参加申込書（第55回中部マーケティング会議）'!G47)</f>
        <v/>
      </c>
      <c r="W29" s="68"/>
      <c r="X29" s="69"/>
      <c r="Y29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9" s="67" t="str">
        <f>DBCS('参加申込書（第55回中部マーケティング会議）'!$D$7)</f>
        <v/>
      </c>
      <c r="AA29" s="67" t="str">
        <f>DBCS('参加申込書（第55回中部マーケティング会議）'!$F$7)</f>
        <v/>
      </c>
      <c r="AB29" s="68"/>
      <c r="AC29" s="83">
        <f t="shared" si="5"/>
        <v>1</v>
      </c>
      <c r="AD29" s="83">
        <f t="shared" si="6"/>
        <v>1</v>
      </c>
      <c r="AE29" s="83" t="str">
        <f t="shared" si="7"/>
        <v>参加パターン</v>
      </c>
      <c r="AF29" s="77" t="str">
        <f>IF('参加申込書（第55回中部マーケティング会議）'!H47="","",'参加申込書（第55回中部マーケティング会議）'!H47)</f>
        <v/>
      </c>
      <c r="AG29" s="77" t="e">
        <f>VLOOKUP(AF29,リスト!A:B,2,FALSE)</f>
        <v>#N/A</v>
      </c>
      <c r="AH29" s="83">
        <f t="shared" si="8"/>
        <v>2</v>
      </c>
      <c r="AI29" s="83" t="str">
        <f t="shared" si="9"/>
        <v>オプション 車座トーク第１希望（Ａ・Ｂ・Ｄのみ）</v>
      </c>
      <c r="AJ29" s="77" t="str">
        <f>IF('参加申込書（第55回中部マーケティング会議）'!I47="","",'参加申込書（第55回中部マーケティング会議）'!I47)</f>
        <v/>
      </c>
      <c r="AK29" s="77" t="str">
        <f>IF(AJ29="", "", VLOOKUP(AJ29,リスト!C:D,2,FALSE))</f>
        <v/>
      </c>
      <c r="AL29" s="83">
        <f t="shared" si="10"/>
        <v>2</v>
      </c>
      <c r="AM29" s="83" t="str">
        <f t="shared" si="11"/>
        <v>オプション 車座トーク第２希望（Ａ・Ｂ・Ｄのみ）</v>
      </c>
      <c r="AN29" s="77" t="str">
        <f>IF('参加申込書（第55回中部マーケティング会議）'!J47="","",'参加申込書（第55回中部マーケティング会議）'!J47)</f>
        <v/>
      </c>
      <c r="AO29" s="77" t="str">
        <f>IF(AN29="", "", VLOOKUP(AN29,リスト!C:D,2,FALSE))</f>
        <v/>
      </c>
      <c r="AP29" s="83">
        <f t="shared" si="12"/>
        <v>2</v>
      </c>
      <c r="AQ29" s="83" t="str">
        <f t="shared" si="13"/>
        <v>オプション 現場見学会 第１希望</v>
      </c>
      <c r="AR29" s="77" t="str">
        <f>IF('参加申込書（第55回中部マーケティング会議）'!K47="","",'参加申込書（第55回中部マーケティング会議）'!K47)</f>
        <v/>
      </c>
      <c r="AS29" s="77" t="str">
        <f>IF(AR29="", "", VLOOKUP(AR29,リスト!E:F,2,FALSE))</f>
        <v/>
      </c>
      <c r="AT29" s="83">
        <f t="shared" si="14"/>
        <v>2</v>
      </c>
      <c r="AU29" s="83" t="str">
        <f t="shared" si="15"/>
        <v>オプション 現場見学会 第２希望</v>
      </c>
      <c r="AV29" s="77" t="str">
        <f>IF('参加申込書（第55回中部マーケティング会議）'!L47="","",'参加申込書（第55回中部マーケティング会議）'!L47)</f>
        <v/>
      </c>
      <c r="AW29" s="77" t="str">
        <f>IF(AV29="", "", VLOOKUP(AV29,リスト!E:F,2,FALSE))</f>
        <v/>
      </c>
      <c r="AX29" s="87">
        <f t="shared" si="16"/>
        <v>4</v>
      </c>
      <c r="AY29" s="87" t="str">
        <f t="shared" si="17"/>
        <v>参加に関する案内送付先アドレス（アドレスのみ記入ください）</v>
      </c>
      <c r="AZ29" s="77" t="str">
        <f>ASC('参加申込書（第55回中部マーケティング会議）'!M47)</f>
        <v/>
      </c>
      <c r="BA29" s="84"/>
      <c r="BB29" s="87">
        <f t="shared" si="18"/>
        <v>1</v>
      </c>
      <c r="BC29" s="87" t="str">
        <f t="shared" si="19"/>
        <v>会員PRブースの出店希望有無</v>
      </c>
      <c r="BD29" s="77" t="str">
        <f>IF('参加申込書（第55回中部マーケティング会議）'!N47="","",'参加申込書（第55回中部マーケティング会議）'!N47)</f>
        <v/>
      </c>
      <c r="BE29" s="77" t="str">
        <f>IFERROR(IF(VLOOKUP(BD29,リスト!G:H,2,FALSE)="", "", VLOOKUP(BD29,リスト!G:H,2,FALSE)), "")</f>
        <v/>
      </c>
      <c r="BF29" s="87">
        <f t="shared" si="20"/>
        <v>1</v>
      </c>
      <c r="BG29" s="87" t="str">
        <f t="shared" si="21"/>
        <v>お申込みの経緯</v>
      </c>
      <c r="BH29" s="77" t="str">
        <f>IF('参加申込書（第55回中部マーケティング会議）'!$C$9="","",'参加申込書（第55回中部マーケティング会議）'!$C$9)</f>
        <v/>
      </c>
      <c r="BI29" s="77">
        <f>IFERROR(VLOOKUP(BH29,リスト!I:J,2,FALSE), 0)</f>
        <v>0</v>
      </c>
      <c r="BJ29" s="87">
        <f t="shared" si="22"/>
        <v>4</v>
      </c>
      <c r="BK29" s="87" t="str">
        <f t="shared" si="23"/>
        <v>実行委員企業紹介の場合、その企業名をご記入ください</v>
      </c>
      <c r="BL29" s="77" t="str">
        <f>IF('参加申込書（第55回中部マーケティング会議）'!$G$9="","",'参加申込書（第55回中部マーケティング会議）'!$G$9)</f>
        <v/>
      </c>
      <c r="BM29" s="84"/>
      <c r="BN29" s="87">
        <f t="shared" si="24"/>
        <v>4</v>
      </c>
      <c r="BO29" s="87" t="str">
        <f t="shared" si="25"/>
        <v>【備考欄】請求書送付先のご連絡など</v>
      </c>
      <c r="BP29" s="84"/>
      <c r="BQ29" s="84"/>
      <c r="BR29" s="82">
        <f t="shared" si="26"/>
        <v>4444</v>
      </c>
      <c r="BS29" s="84"/>
      <c r="BT29" s="82">
        <f t="shared" si="27"/>
        <v>1</v>
      </c>
      <c r="BU29" s="84"/>
    </row>
    <row r="30" spans="1:73" ht="18.75" customHeight="1">
      <c r="A30" s="85"/>
      <c r="B30" s="85"/>
      <c r="C30" s="85"/>
      <c r="D30" s="85"/>
      <c r="E30" s="86"/>
      <c r="F30" s="86"/>
      <c r="G30" s="65" t="str">
        <f t="shared" si="1"/>
        <v>Mozilla/5.0 (Windows NT 10.0; Win64; x64) AppleWebKit/537.36 (KHTML, like Gecko) Chrome/131.0.0.0 Safari/537.36 Edg/131.0.0.0</v>
      </c>
      <c r="H30" s="65">
        <f t="shared" si="2"/>
        <v>2024</v>
      </c>
      <c r="I30" s="65">
        <f t="shared" si="3"/>
        <v>1</v>
      </c>
      <c r="J30" s="65"/>
      <c r="K30" s="65" t="str">
        <f t="shared" si="4"/>
        <v>2024302400701</v>
      </c>
      <c r="L30" s="111">
        <f t="shared" si="28"/>
        <v>29</v>
      </c>
      <c r="M30" s="110">
        <f t="shared" si="29"/>
        <v>1000</v>
      </c>
      <c r="N30" s="109">
        <v>29</v>
      </c>
      <c r="O30" s="66" t="str">
        <f>DBCS('参加申込書（第55回中部マーケティング会議）'!$C$5)</f>
        <v/>
      </c>
      <c r="P30" s="66" t="str">
        <f>DBCS(PHONETIC('参加申込書（第55回中部マーケティング会議）'!$H$5))</f>
        <v/>
      </c>
      <c r="Q30" s="67" t="str">
        <f>SUBSTITUTE(DBCS('参加申込書（第55回中部マーケティング会議）'!B48), CHAR(10), "")</f>
        <v/>
      </c>
      <c r="R30" s="67" t="str">
        <f>DBCS('参加申込書（第55回中部マーケティング会議）'!C48)</f>
        <v/>
      </c>
      <c r="S30" s="67" t="str">
        <f>DBCS('参加申込書（第55回中部マーケティング会議）'!D48)</f>
        <v/>
      </c>
      <c r="T30" s="67" t="str">
        <f>DBCS(PHONETIC('参加申込書（第55回中部マーケティング会議）'!E48))</f>
        <v/>
      </c>
      <c r="U30" s="67" t="str">
        <f>DBCS(PHONETIC('参加申込書（第55回中部マーケティング会議）'!F48))</f>
        <v/>
      </c>
      <c r="V30" s="67" t="str">
        <f>ASC('参加申込書（第55回中部マーケティング会議）'!G48)</f>
        <v/>
      </c>
      <c r="W30" s="68"/>
      <c r="X30" s="69"/>
      <c r="Y30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0" s="67" t="str">
        <f>DBCS('参加申込書（第55回中部マーケティング会議）'!$D$7)</f>
        <v/>
      </c>
      <c r="AA30" s="67" t="str">
        <f>DBCS('参加申込書（第55回中部マーケティング会議）'!$F$7)</f>
        <v/>
      </c>
      <c r="AB30" s="68"/>
      <c r="AC30" s="83">
        <f t="shared" si="5"/>
        <v>1</v>
      </c>
      <c r="AD30" s="83">
        <f t="shared" si="6"/>
        <v>1</v>
      </c>
      <c r="AE30" s="83" t="str">
        <f t="shared" si="7"/>
        <v>参加パターン</v>
      </c>
      <c r="AF30" s="77" t="str">
        <f>IF('参加申込書（第55回中部マーケティング会議）'!H48="","",'参加申込書（第55回中部マーケティング会議）'!H48)</f>
        <v/>
      </c>
      <c r="AG30" s="77" t="e">
        <f>VLOOKUP(AF30,リスト!A:B,2,FALSE)</f>
        <v>#N/A</v>
      </c>
      <c r="AH30" s="83">
        <f t="shared" si="8"/>
        <v>2</v>
      </c>
      <c r="AI30" s="83" t="str">
        <f t="shared" si="9"/>
        <v>オプション 車座トーク第１希望（Ａ・Ｂ・Ｄのみ）</v>
      </c>
      <c r="AJ30" s="77" t="str">
        <f>IF('参加申込書（第55回中部マーケティング会議）'!I48="","",'参加申込書（第55回中部マーケティング会議）'!I48)</f>
        <v/>
      </c>
      <c r="AK30" s="77" t="str">
        <f>IF(AJ30="", "", VLOOKUP(AJ30,リスト!C:D,2,FALSE))</f>
        <v/>
      </c>
      <c r="AL30" s="83">
        <f t="shared" si="10"/>
        <v>2</v>
      </c>
      <c r="AM30" s="83" t="str">
        <f t="shared" si="11"/>
        <v>オプション 車座トーク第２希望（Ａ・Ｂ・Ｄのみ）</v>
      </c>
      <c r="AN30" s="77" t="str">
        <f>IF('参加申込書（第55回中部マーケティング会議）'!J48="","",'参加申込書（第55回中部マーケティング会議）'!J48)</f>
        <v/>
      </c>
      <c r="AO30" s="77" t="str">
        <f>IF(AN30="", "", VLOOKUP(AN30,リスト!C:D,2,FALSE))</f>
        <v/>
      </c>
      <c r="AP30" s="83">
        <f t="shared" si="12"/>
        <v>2</v>
      </c>
      <c r="AQ30" s="83" t="str">
        <f t="shared" si="13"/>
        <v>オプション 現場見学会 第１希望</v>
      </c>
      <c r="AR30" s="77" t="str">
        <f>IF('参加申込書（第55回中部マーケティング会議）'!K48="","",'参加申込書（第55回中部マーケティング会議）'!K48)</f>
        <v/>
      </c>
      <c r="AS30" s="77" t="str">
        <f>IF(AR30="", "", VLOOKUP(AR30,リスト!E:F,2,FALSE))</f>
        <v/>
      </c>
      <c r="AT30" s="83">
        <f t="shared" si="14"/>
        <v>2</v>
      </c>
      <c r="AU30" s="83" t="str">
        <f t="shared" si="15"/>
        <v>オプション 現場見学会 第２希望</v>
      </c>
      <c r="AV30" s="77" t="str">
        <f>IF('参加申込書（第55回中部マーケティング会議）'!L48="","",'参加申込書（第55回中部マーケティング会議）'!L48)</f>
        <v/>
      </c>
      <c r="AW30" s="77" t="str">
        <f>IF(AV30="", "", VLOOKUP(AV30,リスト!E:F,2,FALSE))</f>
        <v/>
      </c>
      <c r="AX30" s="87">
        <f t="shared" si="16"/>
        <v>4</v>
      </c>
      <c r="AY30" s="87" t="str">
        <f t="shared" si="17"/>
        <v>参加に関する案内送付先アドレス（アドレスのみ記入ください）</v>
      </c>
      <c r="AZ30" s="77" t="str">
        <f>ASC('参加申込書（第55回中部マーケティング会議）'!M48)</f>
        <v/>
      </c>
      <c r="BA30" s="84"/>
      <c r="BB30" s="87">
        <f t="shared" si="18"/>
        <v>1</v>
      </c>
      <c r="BC30" s="87" t="str">
        <f t="shared" si="19"/>
        <v>会員PRブースの出店希望有無</v>
      </c>
      <c r="BD30" s="77" t="str">
        <f>IF('参加申込書（第55回中部マーケティング会議）'!N48="","",'参加申込書（第55回中部マーケティング会議）'!N48)</f>
        <v/>
      </c>
      <c r="BE30" s="77" t="str">
        <f>IFERROR(IF(VLOOKUP(BD30,リスト!G:H,2,FALSE)="", "", VLOOKUP(BD30,リスト!G:H,2,FALSE)), "")</f>
        <v/>
      </c>
      <c r="BF30" s="87">
        <f t="shared" si="20"/>
        <v>1</v>
      </c>
      <c r="BG30" s="87" t="str">
        <f t="shared" si="21"/>
        <v>お申込みの経緯</v>
      </c>
      <c r="BH30" s="77" t="str">
        <f>IF('参加申込書（第55回中部マーケティング会議）'!$C$9="","",'参加申込書（第55回中部マーケティング会議）'!$C$9)</f>
        <v/>
      </c>
      <c r="BI30" s="77">
        <f>IFERROR(VLOOKUP(BH30,リスト!I:J,2,FALSE), 0)</f>
        <v>0</v>
      </c>
      <c r="BJ30" s="87">
        <f t="shared" si="22"/>
        <v>4</v>
      </c>
      <c r="BK30" s="87" t="str">
        <f t="shared" si="23"/>
        <v>実行委員企業紹介の場合、その企業名をご記入ください</v>
      </c>
      <c r="BL30" s="77" t="str">
        <f>IF('参加申込書（第55回中部マーケティング会議）'!$G$9="","",'参加申込書（第55回中部マーケティング会議）'!$G$9)</f>
        <v/>
      </c>
      <c r="BM30" s="84"/>
      <c r="BN30" s="87">
        <f t="shared" si="24"/>
        <v>4</v>
      </c>
      <c r="BO30" s="87" t="str">
        <f t="shared" si="25"/>
        <v>【備考欄】請求書送付先のご連絡など</v>
      </c>
      <c r="BP30" s="84"/>
      <c r="BQ30" s="84"/>
      <c r="BR30" s="82">
        <f t="shared" si="26"/>
        <v>4444</v>
      </c>
      <c r="BS30" s="84"/>
      <c r="BT30" s="82">
        <f t="shared" si="27"/>
        <v>1</v>
      </c>
      <c r="BU30" s="84"/>
    </row>
    <row r="31" spans="1:73" ht="18.75" customHeight="1">
      <c r="A31" s="85"/>
      <c r="B31" s="85"/>
      <c r="C31" s="85"/>
      <c r="D31" s="85"/>
      <c r="E31" s="86"/>
      <c r="F31" s="86"/>
      <c r="G31" s="65" t="str">
        <f t="shared" si="1"/>
        <v>Mozilla/5.0 (Windows NT 10.0; Win64; x64) AppleWebKit/537.36 (KHTML, like Gecko) Chrome/131.0.0.0 Safari/537.36 Edg/131.0.0.0</v>
      </c>
      <c r="H31" s="65">
        <f t="shared" si="2"/>
        <v>2024</v>
      </c>
      <c r="I31" s="65">
        <f t="shared" si="3"/>
        <v>1</v>
      </c>
      <c r="J31" s="65"/>
      <c r="K31" s="65" t="str">
        <f t="shared" si="4"/>
        <v>2024302400701</v>
      </c>
      <c r="L31" s="111">
        <f t="shared" si="28"/>
        <v>30</v>
      </c>
      <c r="M31" s="110">
        <f t="shared" si="29"/>
        <v>1000</v>
      </c>
      <c r="N31" s="109">
        <v>30</v>
      </c>
      <c r="O31" s="66" t="str">
        <f>DBCS('参加申込書（第55回中部マーケティング会議）'!$C$5)</f>
        <v/>
      </c>
      <c r="P31" s="66" t="str">
        <f>DBCS(PHONETIC('参加申込書（第55回中部マーケティング会議）'!$H$5))</f>
        <v/>
      </c>
      <c r="Q31" s="67" t="str">
        <f>SUBSTITUTE(DBCS('参加申込書（第55回中部マーケティング会議）'!B49), CHAR(10), "")</f>
        <v/>
      </c>
      <c r="R31" s="67" t="str">
        <f>DBCS('参加申込書（第55回中部マーケティング会議）'!C49)</f>
        <v/>
      </c>
      <c r="S31" s="67" t="str">
        <f>DBCS('参加申込書（第55回中部マーケティング会議）'!D49)</f>
        <v/>
      </c>
      <c r="T31" s="67" t="str">
        <f>DBCS(PHONETIC('参加申込書（第55回中部マーケティング会議）'!E49))</f>
        <v/>
      </c>
      <c r="U31" s="67" t="str">
        <f>DBCS(PHONETIC('参加申込書（第55回中部マーケティング会議）'!F49))</f>
        <v/>
      </c>
      <c r="V31" s="67" t="str">
        <f>ASC('参加申込書（第55回中部マーケティング会議）'!G49)</f>
        <v/>
      </c>
      <c r="W31" s="68"/>
      <c r="X31" s="69"/>
      <c r="Y31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1" s="67" t="str">
        <f>DBCS('参加申込書（第55回中部マーケティング会議）'!$D$7)</f>
        <v/>
      </c>
      <c r="AA31" s="67" t="str">
        <f>DBCS('参加申込書（第55回中部マーケティング会議）'!$F$7)</f>
        <v/>
      </c>
      <c r="AB31" s="68"/>
      <c r="AC31" s="83">
        <f t="shared" si="5"/>
        <v>1</v>
      </c>
      <c r="AD31" s="83">
        <f t="shared" si="6"/>
        <v>1</v>
      </c>
      <c r="AE31" s="83" t="str">
        <f t="shared" si="7"/>
        <v>参加パターン</v>
      </c>
      <c r="AF31" s="77" t="str">
        <f>IF('参加申込書（第55回中部マーケティング会議）'!H49="","",'参加申込書（第55回中部マーケティング会議）'!H49)</f>
        <v/>
      </c>
      <c r="AG31" s="77" t="e">
        <f>VLOOKUP(AF31,リスト!A:B,2,FALSE)</f>
        <v>#N/A</v>
      </c>
      <c r="AH31" s="83">
        <f t="shared" si="8"/>
        <v>2</v>
      </c>
      <c r="AI31" s="83" t="str">
        <f t="shared" si="9"/>
        <v>オプション 車座トーク第１希望（Ａ・Ｂ・Ｄのみ）</v>
      </c>
      <c r="AJ31" s="77" t="str">
        <f>IF('参加申込書（第55回中部マーケティング会議）'!I49="","",'参加申込書（第55回中部マーケティング会議）'!I49)</f>
        <v/>
      </c>
      <c r="AK31" s="77" t="str">
        <f>IF(AJ31="", "", VLOOKUP(AJ31,リスト!C:D,2,FALSE))</f>
        <v/>
      </c>
      <c r="AL31" s="83">
        <f t="shared" si="10"/>
        <v>2</v>
      </c>
      <c r="AM31" s="83" t="str">
        <f t="shared" si="11"/>
        <v>オプション 車座トーク第２希望（Ａ・Ｂ・Ｄのみ）</v>
      </c>
      <c r="AN31" s="77" t="str">
        <f>IF('参加申込書（第55回中部マーケティング会議）'!J49="","",'参加申込書（第55回中部マーケティング会議）'!J49)</f>
        <v/>
      </c>
      <c r="AO31" s="77" t="str">
        <f>IF(AN31="", "", VLOOKUP(AN31,リスト!C:D,2,FALSE))</f>
        <v/>
      </c>
      <c r="AP31" s="83">
        <f t="shared" si="12"/>
        <v>2</v>
      </c>
      <c r="AQ31" s="83" t="str">
        <f t="shared" si="13"/>
        <v>オプション 現場見学会 第１希望</v>
      </c>
      <c r="AR31" s="77" t="str">
        <f>IF('参加申込書（第55回中部マーケティング会議）'!K49="","",'参加申込書（第55回中部マーケティング会議）'!K49)</f>
        <v/>
      </c>
      <c r="AS31" s="77" t="str">
        <f>IF(AR31="", "", VLOOKUP(AR31,リスト!E:F,2,FALSE))</f>
        <v/>
      </c>
      <c r="AT31" s="83">
        <f t="shared" si="14"/>
        <v>2</v>
      </c>
      <c r="AU31" s="83" t="str">
        <f t="shared" si="15"/>
        <v>オプション 現場見学会 第２希望</v>
      </c>
      <c r="AV31" s="77" t="str">
        <f>IF('参加申込書（第55回中部マーケティング会議）'!L49="","",'参加申込書（第55回中部マーケティング会議）'!L49)</f>
        <v/>
      </c>
      <c r="AW31" s="77" t="str">
        <f>IF(AV31="", "", VLOOKUP(AV31,リスト!E:F,2,FALSE))</f>
        <v/>
      </c>
      <c r="AX31" s="87">
        <f t="shared" si="16"/>
        <v>4</v>
      </c>
      <c r="AY31" s="87" t="str">
        <f t="shared" si="17"/>
        <v>参加に関する案内送付先アドレス（アドレスのみ記入ください）</v>
      </c>
      <c r="AZ31" s="77" t="str">
        <f>ASC('参加申込書（第55回中部マーケティング会議）'!M49)</f>
        <v/>
      </c>
      <c r="BA31" s="84"/>
      <c r="BB31" s="87">
        <f t="shared" si="18"/>
        <v>1</v>
      </c>
      <c r="BC31" s="87" t="str">
        <f t="shared" si="19"/>
        <v>会員PRブースの出店希望有無</v>
      </c>
      <c r="BD31" s="77" t="str">
        <f>IF('参加申込書（第55回中部マーケティング会議）'!N49="","",'参加申込書（第55回中部マーケティング会議）'!N49)</f>
        <v/>
      </c>
      <c r="BE31" s="77" t="str">
        <f>IFERROR(IF(VLOOKUP(BD31,リスト!G:H,2,FALSE)="", "", VLOOKUP(BD31,リスト!G:H,2,FALSE)), "")</f>
        <v/>
      </c>
      <c r="BF31" s="87">
        <f t="shared" si="20"/>
        <v>1</v>
      </c>
      <c r="BG31" s="87" t="str">
        <f t="shared" si="21"/>
        <v>お申込みの経緯</v>
      </c>
      <c r="BH31" s="77" t="str">
        <f>IF('参加申込書（第55回中部マーケティング会議）'!$C$9="","",'参加申込書（第55回中部マーケティング会議）'!$C$9)</f>
        <v/>
      </c>
      <c r="BI31" s="77">
        <f>IFERROR(VLOOKUP(BH31,リスト!I:J,2,FALSE), 0)</f>
        <v>0</v>
      </c>
      <c r="BJ31" s="87">
        <f t="shared" si="22"/>
        <v>4</v>
      </c>
      <c r="BK31" s="87" t="str">
        <f t="shared" si="23"/>
        <v>実行委員企業紹介の場合、その企業名をご記入ください</v>
      </c>
      <c r="BL31" s="77" t="str">
        <f>IF('参加申込書（第55回中部マーケティング会議）'!$G$9="","",'参加申込書（第55回中部マーケティング会議）'!$G$9)</f>
        <v/>
      </c>
      <c r="BM31" s="84"/>
      <c r="BN31" s="87">
        <f t="shared" si="24"/>
        <v>4</v>
      </c>
      <c r="BO31" s="87" t="str">
        <f t="shared" si="25"/>
        <v>【備考欄】請求書送付先のご連絡など</v>
      </c>
      <c r="BP31" s="84"/>
      <c r="BQ31" s="84"/>
      <c r="BR31" s="82">
        <f t="shared" si="26"/>
        <v>4444</v>
      </c>
      <c r="BS31" s="84"/>
      <c r="BT31" s="82">
        <f t="shared" si="27"/>
        <v>1</v>
      </c>
      <c r="BU31" s="84"/>
    </row>
    <row r="32" spans="1:73" ht="18.75" customHeight="1">
      <c r="A32" s="85"/>
      <c r="B32" s="85"/>
      <c r="C32" s="85"/>
      <c r="D32" s="85"/>
      <c r="E32" s="86"/>
      <c r="F32" s="86"/>
      <c r="G32" s="65" t="str">
        <f t="shared" si="1"/>
        <v>Mozilla/5.0 (Windows NT 10.0; Win64; x64) AppleWebKit/537.36 (KHTML, like Gecko) Chrome/131.0.0.0 Safari/537.36 Edg/131.0.0.0</v>
      </c>
      <c r="H32" s="65">
        <f t="shared" si="2"/>
        <v>2024</v>
      </c>
      <c r="I32" s="65">
        <f t="shared" si="3"/>
        <v>1</v>
      </c>
      <c r="J32" s="65"/>
      <c r="K32" s="65" t="str">
        <f t="shared" si="4"/>
        <v>2024302400701</v>
      </c>
      <c r="L32" s="111">
        <f t="shared" si="28"/>
        <v>31</v>
      </c>
      <c r="M32" s="110">
        <f t="shared" si="29"/>
        <v>1000</v>
      </c>
      <c r="N32" s="109">
        <v>31</v>
      </c>
      <c r="O32" s="66" t="str">
        <f>DBCS('参加申込書（第55回中部マーケティング会議）'!$C$5)</f>
        <v/>
      </c>
      <c r="P32" s="66" t="str">
        <f>DBCS(PHONETIC('参加申込書（第55回中部マーケティング会議）'!$H$5))</f>
        <v/>
      </c>
      <c r="Q32" s="67" t="str">
        <f>SUBSTITUTE(DBCS('参加申込書（第55回中部マーケティング会議）'!B50), CHAR(10), "")</f>
        <v/>
      </c>
      <c r="R32" s="67" t="str">
        <f>DBCS('参加申込書（第55回中部マーケティング会議）'!C50)</f>
        <v/>
      </c>
      <c r="S32" s="67" t="str">
        <f>DBCS('参加申込書（第55回中部マーケティング会議）'!D50)</f>
        <v/>
      </c>
      <c r="T32" s="67" t="str">
        <f>DBCS(PHONETIC('参加申込書（第55回中部マーケティング会議）'!E50))</f>
        <v/>
      </c>
      <c r="U32" s="67" t="str">
        <f>DBCS(PHONETIC('参加申込書（第55回中部マーケティング会議）'!F50))</f>
        <v/>
      </c>
      <c r="V32" s="67" t="str">
        <f>ASC('参加申込書（第55回中部マーケティング会議）'!G50)</f>
        <v/>
      </c>
      <c r="W32" s="68"/>
      <c r="X32" s="69"/>
      <c r="Y32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2" s="67" t="str">
        <f>DBCS('参加申込書（第55回中部マーケティング会議）'!$D$7)</f>
        <v/>
      </c>
      <c r="AA32" s="67" t="str">
        <f>DBCS('参加申込書（第55回中部マーケティング会議）'!$F$7)</f>
        <v/>
      </c>
      <c r="AB32" s="68"/>
      <c r="AC32" s="83">
        <f t="shared" si="5"/>
        <v>1</v>
      </c>
      <c r="AD32" s="83">
        <f t="shared" si="6"/>
        <v>1</v>
      </c>
      <c r="AE32" s="83" t="str">
        <f t="shared" si="7"/>
        <v>参加パターン</v>
      </c>
      <c r="AF32" s="77" t="str">
        <f>IF('参加申込書（第55回中部マーケティング会議）'!H50="","",'参加申込書（第55回中部マーケティング会議）'!H50)</f>
        <v/>
      </c>
      <c r="AG32" s="77" t="e">
        <f>VLOOKUP(AF32,リスト!A:B,2,FALSE)</f>
        <v>#N/A</v>
      </c>
      <c r="AH32" s="83">
        <f t="shared" si="8"/>
        <v>2</v>
      </c>
      <c r="AI32" s="83" t="str">
        <f t="shared" si="9"/>
        <v>オプション 車座トーク第１希望（Ａ・Ｂ・Ｄのみ）</v>
      </c>
      <c r="AJ32" s="77" t="str">
        <f>IF('参加申込書（第55回中部マーケティング会議）'!I50="","",'参加申込書（第55回中部マーケティング会議）'!I50)</f>
        <v/>
      </c>
      <c r="AK32" s="77" t="str">
        <f>IF(AJ32="", "", VLOOKUP(AJ32,リスト!C:D,2,FALSE))</f>
        <v/>
      </c>
      <c r="AL32" s="83">
        <f t="shared" si="10"/>
        <v>2</v>
      </c>
      <c r="AM32" s="83" t="str">
        <f t="shared" si="11"/>
        <v>オプション 車座トーク第２希望（Ａ・Ｂ・Ｄのみ）</v>
      </c>
      <c r="AN32" s="77" t="str">
        <f>IF('参加申込書（第55回中部マーケティング会議）'!J50="","",'参加申込書（第55回中部マーケティング会議）'!J50)</f>
        <v/>
      </c>
      <c r="AO32" s="77" t="str">
        <f>IF(AN32="", "", VLOOKUP(AN32,リスト!C:D,2,FALSE))</f>
        <v/>
      </c>
      <c r="AP32" s="83">
        <f t="shared" si="12"/>
        <v>2</v>
      </c>
      <c r="AQ32" s="83" t="str">
        <f t="shared" si="13"/>
        <v>オプション 現場見学会 第１希望</v>
      </c>
      <c r="AR32" s="77" t="str">
        <f>IF('参加申込書（第55回中部マーケティング会議）'!K50="","",'参加申込書（第55回中部マーケティング会議）'!K50)</f>
        <v/>
      </c>
      <c r="AS32" s="77" t="str">
        <f>IF(AR32="", "", VLOOKUP(AR32,リスト!E:F,2,FALSE))</f>
        <v/>
      </c>
      <c r="AT32" s="83">
        <f t="shared" si="14"/>
        <v>2</v>
      </c>
      <c r="AU32" s="83" t="str">
        <f t="shared" si="15"/>
        <v>オプション 現場見学会 第２希望</v>
      </c>
      <c r="AV32" s="77" t="str">
        <f>IF('参加申込書（第55回中部マーケティング会議）'!L50="","",'参加申込書（第55回中部マーケティング会議）'!L50)</f>
        <v/>
      </c>
      <c r="AW32" s="77" t="str">
        <f>IF(AV32="", "", VLOOKUP(AV32,リスト!E:F,2,FALSE))</f>
        <v/>
      </c>
      <c r="AX32" s="87">
        <f t="shared" si="16"/>
        <v>4</v>
      </c>
      <c r="AY32" s="87" t="str">
        <f t="shared" si="17"/>
        <v>参加に関する案内送付先アドレス（アドレスのみ記入ください）</v>
      </c>
      <c r="AZ32" s="77" t="str">
        <f>ASC('参加申込書（第55回中部マーケティング会議）'!M50)</f>
        <v/>
      </c>
      <c r="BA32" s="84"/>
      <c r="BB32" s="87">
        <f t="shared" si="18"/>
        <v>1</v>
      </c>
      <c r="BC32" s="87" t="str">
        <f t="shared" si="19"/>
        <v>会員PRブースの出店希望有無</v>
      </c>
      <c r="BD32" s="77" t="str">
        <f>IF('参加申込書（第55回中部マーケティング会議）'!N50="","",'参加申込書（第55回中部マーケティング会議）'!N50)</f>
        <v/>
      </c>
      <c r="BE32" s="77" t="str">
        <f>IFERROR(IF(VLOOKUP(BD32,リスト!G:H,2,FALSE)="", "", VLOOKUP(BD32,リスト!G:H,2,FALSE)), "")</f>
        <v/>
      </c>
      <c r="BF32" s="87">
        <f t="shared" si="20"/>
        <v>1</v>
      </c>
      <c r="BG32" s="87" t="str">
        <f t="shared" si="21"/>
        <v>お申込みの経緯</v>
      </c>
      <c r="BH32" s="77" t="str">
        <f>IF('参加申込書（第55回中部マーケティング会議）'!$C$9="","",'参加申込書（第55回中部マーケティング会議）'!$C$9)</f>
        <v/>
      </c>
      <c r="BI32" s="77">
        <f>IFERROR(VLOOKUP(BH32,リスト!I:J,2,FALSE), 0)</f>
        <v>0</v>
      </c>
      <c r="BJ32" s="87">
        <f t="shared" si="22"/>
        <v>4</v>
      </c>
      <c r="BK32" s="87" t="str">
        <f t="shared" si="23"/>
        <v>実行委員企業紹介の場合、その企業名をご記入ください</v>
      </c>
      <c r="BL32" s="77" t="str">
        <f>IF('参加申込書（第55回中部マーケティング会議）'!$G$9="","",'参加申込書（第55回中部マーケティング会議）'!$G$9)</f>
        <v/>
      </c>
      <c r="BM32" s="84"/>
      <c r="BN32" s="87">
        <f t="shared" si="24"/>
        <v>4</v>
      </c>
      <c r="BO32" s="87" t="str">
        <f t="shared" si="25"/>
        <v>【備考欄】請求書送付先のご連絡など</v>
      </c>
      <c r="BP32" s="84"/>
      <c r="BQ32" s="84"/>
      <c r="BR32" s="82">
        <f t="shared" si="26"/>
        <v>4444</v>
      </c>
      <c r="BS32" s="84"/>
      <c r="BT32" s="82">
        <f t="shared" si="27"/>
        <v>1</v>
      </c>
      <c r="BU32" s="84"/>
    </row>
    <row r="33" spans="1:73" ht="18.75" customHeight="1">
      <c r="A33" s="85"/>
      <c r="B33" s="85"/>
      <c r="C33" s="85"/>
      <c r="D33" s="85"/>
      <c r="E33" s="86"/>
      <c r="F33" s="86"/>
      <c r="G33" s="65" t="str">
        <f t="shared" si="1"/>
        <v>Mozilla/5.0 (Windows NT 10.0; Win64; x64) AppleWebKit/537.36 (KHTML, like Gecko) Chrome/131.0.0.0 Safari/537.36 Edg/131.0.0.0</v>
      </c>
      <c r="H33" s="65">
        <f t="shared" si="2"/>
        <v>2024</v>
      </c>
      <c r="I33" s="65">
        <f t="shared" si="3"/>
        <v>1</v>
      </c>
      <c r="J33" s="65"/>
      <c r="K33" s="65" t="str">
        <f t="shared" si="4"/>
        <v>2024302400701</v>
      </c>
      <c r="L33" s="111">
        <f t="shared" si="28"/>
        <v>32</v>
      </c>
      <c r="M33" s="110">
        <f t="shared" si="29"/>
        <v>1000</v>
      </c>
      <c r="N33" s="109">
        <v>32</v>
      </c>
      <c r="O33" s="66" t="str">
        <f>DBCS('参加申込書（第55回中部マーケティング会議）'!$C$5)</f>
        <v/>
      </c>
      <c r="P33" s="66" t="str">
        <f>DBCS(PHONETIC('参加申込書（第55回中部マーケティング会議）'!$H$5))</f>
        <v/>
      </c>
      <c r="Q33" s="67" t="str">
        <f>SUBSTITUTE(DBCS('参加申込書（第55回中部マーケティング会議）'!B51), CHAR(10), "")</f>
        <v/>
      </c>
      <c r="R33" s="67" t="str">
        <f>DBCS('参加申込書（第55回中部マーケティング会議）'!C51)</f>
        <v/>
      </c>
      <c r="S33" s="67" t="str">
        <f>DBCS('参加申込書（第55回中部マーケティング会議）'!D51)</f>
        <v/>
      </c>
      <c r="T33" s="67" t="str">
        <f>DBCS(PHONETIC('参加申込書（第55回中部マーケティング会議）'!E51))</f>
        <v/>
      </c>
      <c r="U33" s="67" t="str">
        <f>DBCS(PHONETIC('参加申込書（第55回中部マーケティング会議）'!F51))</f>
        <v/>
      </c>
      <c r="V33" s="67" t="str">
        <f>ASC('参加申込書（第55回中部マーケティング会議）'!G51)</f>
        <v/>
      </c>
      <c r="W33" s="68"/>
      <c r="X33" s="69"/>
      <c r="Y33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3" s="67" t="str">
        <f>DBCS('参加申込書（第55回中部マーケティング会議）'!$D$7)</f>
        <v/>
      </c>
      <c r="AA33" s="67" t="str">
        <f>DBCS('参加申込書（第55回中部マーケティング会議）'!$F$7)</f>
        <v/>
      </c>
      <c r="AB33" s="68"/>
      <c r="AC33" s="83">
        <f t="shared" si="5"/>
        <v>1</v>
      </c>
      <c r="AD33" s="83">
        <f t="shared" si="6"/>
        <v>1</v>
      </c>
      <c r="AE33" s="83" t="str">
        <f t="shared" si="7"/>
        <v>参加パターン</v>
      </c>
      <c r="AF33" s="77" t="str">
        <f>IF('参加申込書（第55回中部マーケティング会議）'!H51="","",'参加申込書（第55回中部マーケティング会議）'!H51)</f>
        <v/>
      </c>
      <c r="AG33" s="77" t="e">
        <f>VLOOKUP(AF33,リスト!A:B,2,FALSE)</f>
        <v>#N/A</v>
      </c>
      <c r="AH33" s="83">
        <f t="shared" si="8"/>
        <v>2</v>
      </c>
      <c r="AI33" s="83" t="str">
        <f t="shared" si="9"/>
        <v>オプション 車座トーク第１希望（Ａ・Ｂ・Ｄのみ）</v>
      </c>
      <c r="AJ33" s="77" t="str">
        <f>IF('参加申込書（第55回中部マーケティング会議）'!I51="","",'参加申込書（第55回中部マーケティング会議）'!I51)</f>
        <v/>
      </c>
      <c r="AK33" s="77" t="str">
        <f>IF(AJ33="", "", VLOOKUP(AJ33,リスト!C:D,2,FALSE))</f>
        <v/>
      </c>
      <c r="AL33" s="83">
        <f t="shared" si="10"/>
        <v>2</v>
      </c>
      <c r="AM33" s="83" t="str">
        <f t="shared" si="11"/>
        <v>オプション 車座トーク第２希望（Ａ・Ｂ・Ｄのみ）</v>
      </c>
      <c r="AN33" s="77" t="str">
        <f>IF('参加申込書（第55回中部マーケティング会議）'!J51="","",'参加申込書（第55回中部マーケティング会議）'!J51)</f>
        <v/>
      </c>
      <c r="AO33" s="77" t="str">
        <f>IF(AN33="", "", VLOOKUP(AN33,リスト!C:D,2,FALSE))</f>
        <v/>
      </c>
      <c r="AP33" s="83">
        <f t="shared" si="12"/>
        <v>2</v>
      </c>
      <c r="AQ33" s="83" t="str">
        <f t="shared" si="13"/>
        <v>オプション 現場見学会 第１希望</v>
      </c>
      <c r="AR33" s="77" t="str">
        <f>IF('参加申込書（第55回中部マーケティング会議）'!K51="","",'参加申込書（第55回中部マーケティング会議）'!K51)</f>
        <v/>
      </c>
      <c r="AS33" s="77" t="str">
        <f>IF(AR33="", "", VLOOKUP(AR33,リスト!E:F,2,FALSE))</f>
        <v/>
      </c>
      <c r="AT33" s="83">
        <f t="shared" si="14"/>
        <v>2</v>
      </c>
      <c r="AU33" s="83" t="str">
        <f t="shared" si="15"/>
        <v>オプション 現場見学会 第２希望</v>
      </c>
      <c r="AV33" s="77" t="str">
        <f>IF('参加申込書（第55回中部マーケティング会議）'!L51="","",'参加申込書（第55回中部マーケティング会議）'!L51)</f>
        <v/>
      </c>
      <c r="AW33" s="77" t="str">
        <f>IF(AV33="", "", VLOOKUP(AV33,リスト!E:F,2,FALSE))</f>
        <v/>
      </c>
      <c r="AX33" s="87">
        <f t="shared" si="16"/>
        <v>4</v>
      </c>
      <c r="AY33" s="87" t="str">
        <f t="shared" si="17"/>
        <v>参加に関する案内送付先アドレス（アドレスのみ記入ください）</v>
      </c>
      <c r="AZ33" s="77" t="str">
        <f>ASC('参加申込書（第55回中部マーケティング会議）'!M51)</f>
        <v/>
      </c>
      <c r="BA33" s="84"/>
      <c r="BB33" s="87">
        <f t="shared" si="18"/>
        <v>1</v>
      </c>
      <c r="BC33" s="87" t="str">
        <f t="shared" si="19"/>
        <v>会員PRブースの出店希望有無</v>
      </c>
      <c r="BD33" s="77" t="str">
        <f>IF('参加申込書（第55回中部マーケティング会議）'!N51="","",'参加申込書（第55回中部マーケティング会議）'!N51)</f>
        <v/>
      </c>
      <c r="BE33" s="77" t="str">
        <f>IFERROR(IF(VLOOKUP(BD33,リスト!G:H,2,FALSE)="", "", VLOOKUP(BD33,リスト!G:H,2,FALSE)), "")</f>
        <v/>
      </c>
      <c r="BF33" s="87">
        <f t="shared" si="20"/>
        <v>1</v>
      </c>
      <c r="BG33" s="87" t="str">
        <f t="shared" si="21"/>
        <v>お申込みの経緯</v>
      </c>
      <c r="BH33" s="77" t="str">
        <f>IF('参加申込書（第55回中部マーケティング会議）'!$C$9="","",'参加申込書（第55回中部マーケティング会議）'!$C$9)</f>
        <v/>
      </c>
      <c r="BI33" s="77">
        <f>IFERROR(VLOOKUP(BH33,リスト!I:J,2,FALSE), 0)</f>
        <v>0</v>
      </c>
      <c r="BJ33" s="87">
        <f t="shared" si="22"/>
        <v>4</v>
      </c>
      <c r="BK33" s="87" t="str">
        <f t="shared" si="23"/>
        <v>実行委員企業紹介の場合、その企業名をご記入ください</v>
      </c>
      <c r="BL33" s="77" t="str">
        <f>IF('参加申込書（第55回中部マーケティング会議）'!$G$9="","",'参加申込書（第55回中部マーケティング会議）'!$G$9)</f>
        <v/>
      </c>
      <c r="BM33" s="84"/>
      <c r="BN33" s="87">
        <f t="shared" si="24"/>
        <v>4</v>
      </c>
      <c r="BO33" s="87" t="str">
        <f t="shared" si="25"/>
        <v>【備考欄】請求書送付先のご連絡など</v>
      </c>
      <c r="BP33" s="84"/>
      <c r="BQ33" s="84"/>
      <c r="BR33" s="82">
        <f t="shared" si="26"/>
        <v>4444</v>
      </c>
      <c r="BS33" s="84"/>
      <c r="BT33" s="82">
        <f t="shared" si="27"/>
        <v>1</v>
      </c>
      <c r="BU33" s="84"/>
    </row>
    <row r="34" spans="1:73" ht="18.75" customHeight="1">
      <c r="A34" s="85"/>
      <c r="B34" s="85"/>
      <c r="C34" s="85"/>
      <c r="D34" s="85"/>
      <c r="E34" s="86"/>
      <c r="F34" s="86"/>
      <c r="G34" s="65" t="str">
        <f t="shared" si="1"/>
        <v>Mozilla/5.0 (Windows NT 10.0; Win64; x64) AppleWebKit/537.36 (KHTML, like Gecko) Chrome/131.0.0.0 Safari/537.36 Edg/131.0.0.0</v>
      </c>
      <c r="H34" s="65">
        <f t="shared" si="2"/>
        <v>2024</v>
      </c>
      <c r="I34" s="65">
        <f t="shared" si="3"/>
        <v>1</v>
      </c>
      <c r="J34" s="65"/>
      <c r="K34" s="65" t="str">
        <f t="shared" si="4"/>
        <v>2024302400701</v>
      </c>
      <c r="L34" s="111">
        <f t="shared" si="28"/>
        <v>33</v>
      </c>
      <c r="M34" s="110">
        <f t="shared" si="29"/>
        <v>1000</v>
      </c>
      <c r="N34" s="109">
        <v>33</v>
      </c>
      <c r="O34" s="66" t="str">
        <f>DBCS('参加申込書（第55回中部マーケティング会議）'!$C$5)</f>
        <v/>
      </c>
      <c r="P34" s="66" t="str">
        <f>DBCS(PHONETIC('参加申込書（第55回中部マーケティング会議）'!$H$5))</f>
        <v/>
      </c>
      <c r="Q34" s="67" t="str">
        <f>SUBSTITUTE(DBCS('参加申込書（第55回中部マーケティング会議）'!B52), CHAR(10), "")</f>
        <v/>
      </c>
      <c r="R34" s="67" t="str">
        <f>DBCS('参加申込書（第55回中部マーケティング会議）'!C52)</f>
        <v/>
      </c>
      <c r="S34" s="67" t="str">
        <f>DBCS('参加申込書（第55回中部マーケティング会議）'!D52)</f>
        <v/>
      </c>
      <c r="T34" s="67" t="str">
        <f>DBCS(PHONETIC('参加申込書（第55回中部マーケティング会議）'!E52))</f>
        <v/>
      </c>
      <c r="U34" s="67" t="str">
        <f>DBCS(PHONETIC('参加申込書（第55回中部マーケティング会議）'!F52))</f>
        <v/>
      </c>
      <c r="V34" s="67" t="str">
        <f>ASC('参加申込書（第55回中部マーケティング会議）'!G52)</f>
        <v/>
      </c>
      <c r="W34" s="68"/>
      <c r="X34" s="69"/>
      <c r="Y34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4" s="67" t="str">
        <f>DBCS('参加申込書（第55回中部マーケティング会議）'!$D$7)</f>
        <v/>
      </c>
      <c r="AA34" s="67" t="str">
        <f>DBCS('参加申込書（第55回中部マーケティング会議）'!$F$7)</f>
        <v/>
      </c>
      <c r="AB34" s="68"/>
      <c r="AC34" s="83">
        <f t="shared" si="5"/>
        <v>1</v>
      </c>
      <c r="AD34" s="83">
        <f t="shared" si="6"/>
        <v>1</v>
      </c>
      <c r="AE34" s="83" t="str">
        <f t="shared" si="7"/>
        <v>参加パターン</v>
      </c>
      <c r="AF34" s="77" t="str">
        <f>IF('参加申込書（第55回中部マーケティング会議）'!H52="","",'参加申込書（第55回中部マーケティング会議）'!H52)</f>
        <v/>
      </c>
      <c r="AG34" s="77" t="e">
        <f>VLOOKUP(AF34,リスト!A:B,2,FALSE)</f>
        <v>#N/A</v>
      </c>
      <c r="AH34" s="83">
        <f t="shared" si="8"/>
        <v>2</v>
      </c>
      <c r="AI34" s="83" t="str">
        <f t="shared" si="9"/>
        <v>オプション 車座トーク第１希望（Ａ・Ｂ・Ｄのみ）</v>
      </c>
      <c r="AJ34" s="77" t="str">
        <f>IF('参加申込書（第55回中部マーケティング会議）'!I52="","",'参加申込書（第55回中部マーケティング会議）'!I52)</f>
        <v/>
      </c>
      <c r="AK34" s="77" t="str">
        <f>IF(AJ34="", "", VLOOKUP(AJ34,リスト!C:D,2,FALSE))</f>
        <v/>
      </c>
      <c r="AL34" s="83">
        <f t="shared" si="10"/>
        <v>2</v>
      </c>
      <c r="AM34" s="83" t="str">
        <f t="shared" si="11"/>
        <v>オプション 車座トーク第２希望（Ａ・Ｂ・Ｄのみ）</v>
      </c>
      <c r="AN34" s="77" t="str">
        <f>IF('参加申込書（第55回中部マーケティング会議）'!J52="","",'参加申込書（第55回中部マーケティング会議）'!J52)</f>
        <v/>
      </c>
      <c r="AO34" s="77" t="str">
        <f>IF(AN34="", "", VLOOKUP(AN34,リスト!C:D,2,FALSE))</f>
        <v/>
      </c>
      <c r="AP34" s="83">
        <f t="shared" si="12"/>
        <v>2</v>
      </c>
      <c r="AQ34" s="83" t="str">
        <f t="shared" si="13"/>
        <v>オプション 現場見学会 第１希望</v>
      </c>
      <c r="AR34" s="77" t="str">
        <f>IF('参加申込書（第55回中部マーケティング会議）'!K52="","",'参加申込書（第55回中部マーケティング会議）'!K52)</f>
        <v/>
      </c>
      <c r="AS34" s="77" t="str">
        <f>IF(AR34="", "", VLOOKUP(AR34,リスト!E:F,2,FALSE))</f>
        <v/>
      </c>
      <c r="AT34" s="83">
        <f t="shared" si="14"/>
        <v>2</v>
      </c>
      <c r="AU34" s="83" t="str">
        <f t="shared" si="15"/>
        <v>オプション 現場見学会 第２希望</v>
      </c>
      <c r="AV34" s="77" t="str">
        <f>IF('参加申込書（第55回中部マーケティング会議）'!L52="","",'参加申込書（第55回中部マーケティング会議）'!L52)</f>
        <v/>
      </c>
      <c r="AW34" s="77" t="str">
        <f>IF(AV34="", "", VLOOKUP(AV34,リスト!E:F,2,FALSE))</f>
        <v/>
      </c>
      <c r="AX34" s="87">
        <f t="shared" si="16"/>
        <v>4</v>
      </c>
      <c r="AY34" s="87" t="str">
        <f t="shared" si="17"/>
        <v>参加に関する案内送付先アドレス（アドレスのみ記入ください）</v>
      </c>
      <c r="AZ34" s="77" t="str">
        <f>ASC('参加申込書（第55回中部マーケティング会議）'!M52)</f>
        <v/>
      </c>
      <c r="BA34" s="84"/>
      <c r="BB34" s="87">
        <f t="shared" si="18"/>
        <v>1</v>
      </c>
      <c r="BC34" s="87" t="str">
        <f t="shared" si="19"/>
        <v>会員PRブースの出店希望有無</v>
      </c>
      <c r="BD34" s="77" t="str">
        <f>IF('参加申込書（第55回中部マーケティング会議）'!N52="","",'参加申込書（第55回中部マーケティング会議）'!N52)</f>
        <v/>
      </c>
      <c r="BE34" s="77" t="str">
        <f>IFERROR(IF(VLOOKUP(BD34,リスト!G:H,2,FALSE)="", "", VLOOKUP(BD34,リスト!G:H,2,FALSE)), "")</f>
        <v/>
      </c>
      <c r="BF34" s="87">
        <f t="shared" si="20"/>
        <v>1</v>
      </c>
      <c r="BG34" s="87" t="str">
        <f t="shared" si="21"/>
        <v>お申込みの経緯</v>
      </c>
      <c r="BH34" s="77" t="str">
        <f>IF('参加申込書（第55回中部マーケティング会議）'!$C$9="","",'参加申込書（第55回中部マーケティング会議）'!$C$9)</f>
        <v/>
      </c>
      <c r="BI34" s="77">
        <f>IFERROR(VLOOKUP(BH34,リスト!I:J,2,FALSE), 0)</f>
        <v>0</v>
      </c>
      <c r="BJ34" s="87">
        <f t="shared" si="22"/>
        <v>4</v>
      </c>
      <c r="BK34" s="87" t="str">
        <f t="shared" si="23"/>
        <v>実行委員企業紹介の場合、その企業名をご記入ください</v>
      </c>
      <c r="BL34" s="77" t="str">
        <f>IF('参加申込書（第55回中部マーケティング会議）'!$G$9="","",'参加申込書（第55回中部マーケティング会議）'!$G$9)</f>
        <v/>
      </c>
      <c r="BM34" s="84"/>
      <c r="BN34" s="87">
        <f t="shared" si="24"/>
        <v>4</v>
      </c>
      <c r="BO34" s="87" t="str">
        <f t="shared" si="25"/>
        <v>【備考欄】請求書送付先のご連絡など</v>
      </c>
      <c r="BP34" s="84"/>
      <c r="BQ34" s="84"/>
      <c r="BR34" s="82">
        <f t="shared" si="26"/>
        <v>4444</v>
      </c>
      <c r="BS34" s="84"/>
      <c r="BT34" s="82">
        <f t="shared" si="27"/>
        <v>1</v>
      </c>
      <c r="BU34" s="84"/>
    </row>
    <row r="35" spans="1:73" ht="18.75" customHeight="1">
      <c r="A35" s="85"/>
      <c r="B35" s="85"/>
      <c r="C35" s="85"/>
      <c r="D35" s="85"/>
      <c r="E35" s="86"/>
      <c r="F35" s="86"/>
      <c r="G35" s="65" t="str">
        <f t="shared" si="1"/>
        <v>Mozilla/5.0 (Windows NT 10.0; Win64; x64) AppleWebKit/537.36 (KHTML, like Gecko) Chrome/131.0.0.0 Safari/537.36 Edg/131.0.0.0</v>
      </c>
      <c r="H35" s="65">
        <f t="shared" si="2"/>
        <v>2024</v>
      </c>
      <c r="I35" s="65">
        <f t="shared" si="3"/>
        <v>1</v>
      </c>
      <c r="J35" s="65"/>
      <c r="K35" s="65" t="str">
        <f t="shared" si="4"/>
        <v>2024302400701</v>
      </c>
      <c r="L35" s="111">
        <f t="shared" si="28"/>
        <v>34</v>
      </c>
      <c r="M35" s="110">
        <f t="shared" si="29"/>
        <v>1000</v>
      </c>
      <c r="N35" s="109">
        <v>34</v>
      </c>
      <c r="O35" s="66" t="str">
        <f>DBCS('参加申込書（第55回中部マーケティング会議）'!$C$5)</f>
        <v/>
      </c>
      <c r="P35" s="66" t="str">
        <f>DBCS(PHONETIC('参加申込書（第55回中部マーケティング会議）'!$H$5))</f>
        <v/>
      </c>
      <c r="Q35" s="67" t="str">
        <f>SUBSTITUTE(DBCS('参加申込書（第55回中部マーケティング会議）'!B53), CHAR(10), "")</f>
        <v/>
      </c>
      <c r="R35" s="67" t="str">
        <f>DBCS('参加申込書（第55回中部マーケティング会議）'!C53)</f>
        <v/>
      </c>
      <c r="S35" s="67" t="str">
        <f>DBCS('参加申込書（第55回中部マーケティング会議）'!D53)</f>
        <v/>
      </c>
      <c r="T35" s="67" t="str">
        <f>DBCS(PHONETIC('参加申込書（第55回中部マーケティング会議）'!E53))</f>
        <v/>
      </c>
      <c r="U35" s="67" t="str">
        <f>DBCS(PHONETIC('参加申込書（第55回中部マーケティング会議）'!F53))</f>
        <v/>
      </c>
      <c r="V35" s="67" t="str">
        <f>ASC('参加申込書（第55回中部マーケティング会議）'!G53)</f>
        <v/>
      </c>
      <c r="W35" s="68"/>
      <c r="X35" s="69"/>
      <c r="Y35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5" s="67" t="str">
        <f>DBCS('参加申込書（第55回中部マーケティング会議）'!$D$7)</f>
        <v/>
      </c>
      <c r="AA35" s="67" t="str">
        <f>DBCS('参加申込書（第55回中部マーケティング会議）'!$F$7)</f>
        <v/>
      </c>
      <c r="AB35" s="68"/>
      <c r="AC35" s="83">
        <f t="shared" si="5"/>
        <v>1</v>
      </c>
      <c r="AD35" s="83">
        <f t="shared" si="6"/>
        <v>1</v>
      </c>
      <c r="AE35" s="83" t="str">
        <f t="shared" si="7"/>
        <v>参加パターン</v>
      </c>
      <c r="AF35" s="77" t="str">
        <f>IF('参加申込書（第55回中部マーケティング会議）'!H53="","",'参加申込書（第55回中部マーケティング会議）'!H53)</f>
        <v/>
      </c>
      <c r="AG35" s="77" t="e">
        <f>VLOOKUP(AF35,リスト!A:B,2,FALSE)</f>
        <v>#N/A</v>
      </c>
      <c r="AH35" s="83">
        <f t="shared" si="8"/>
        <v>2</v>
      </c>
      <c r="AI35" s="83" t="str">
        <f t="shared" si="9"/>
        <v>オプション 車座トーク第１希望（Ａ・Ｂ・Ｄのみ）</v>
      </c>
      <c r="AJ35" s="77" t="str">
        <f>IF('参加申込書（第55回中部マーケティング会議）'!I53="","",'参加申込書（第55回中部マーケティング会議）'!I53)</f>
        <v/>
      </c>
      <c r="AK35" s="77" t="str">
        <f>IF(AJ35="", "", VLOOKUP(AJ35,リスト!C:D,2,FALSE))</f>
        <v/>
      </c>
      <c r="AL35" s="83">
        <f t="shared" si="10"/>
        <v>2</v>
      </c>
      <c r="AM35" s="83" t="str">
        <f t="shared" si="11"/>
        <v>オプション 車座トーク第２希望（Ａ・Ｂ・Ｄのみ）</v>
      </c>
      <c r="AN35" s="77" t="str">
        <f>IF('参加申込書（第55回中部マーケティング会議）'!J53="","",'参加申込書（第55回中部マーケティング会議）'!J53)</f>
        <v/>
      </c>
      <c r="AO35" s="77" t="str">
        <f>IF(AN35="", "", VLOOKUP(AN35,リスト!C:D,2,FALSE))</f>
        <v/>
      </c>
      <c r="AP35" s="83">
        <f t="shared" si="12"/>
        <v>2</v>
      </c>
      <c r="AQ35" s="83" t="str">
        <f t="shared" si="13"/>
        <v>オプション 現場見学会 第１希望</v>
      </c>
      <c r="AR35" s="77" t="str">
        <f>IF('参加申込書（第55回中部マーケティング会議）'!K53="","",'参加申込書（第55回中部マーケティング会議）'!K53)</f>
        <v/>
      </c>
      <c r="AS35" s="77" t="str">
        <f>IF(AR35="", "", VLOOKUP(AR35,リスト!E:F,2,FALSE))</f>
        <v/>
      </c>
      <c r="AT35" s="83">
        <f t="shared" si="14"/>
        <v>2</v>
      </c>
      <c r="AU35" s="83" t="str">
        <f t="shared" si="15"/>
        <v>オプション 現場見学会 第２希望</v>
      </c>
      <c r="AV35" s="77" t="str">
        <f>IF('参加申込書（第55回中部マーケティング会議）'!L53="","",'参加申込書（第55回中部マーケティング会議）'!L53)</f>
        <v/>
      </c>
      <c r="AW35" s="77" t="str">
        <f>IF(AV35="", "", VLOOKUP(AV35,リスト!E:F,2,FALSE))</f>
        <v/>
      </c>
      <c r="AX35" s="87">
        <f t="shared" si="16"/>
        <v>4</v>
      </c>
      <c r="AY35" s="87" t="str">
        <f t="shared" si="17"/>
        <v>参加に関する案内送付先アドレス（アドレスのみ記入ください）</v>
      </c>
      <c r="AZ35" s="77" t="str">
        <f>ASC('参加申込書（第55回中部マーケティング会議）'!M53)</f>
        <v/>
      </c>
      <c r="BA35" s="84"/>
      <c r="BB35" s="87">
        <f t="shared" si="18"/>
        <v>1</v>
      </c>
      <c r="BC35" s="87" t="str">
        <f t="shared" si="19"/>
        <v>会員PRブースの出店希望有無</v>
      </c>
      <c r="BD35" s="77" t="str">
        <f>IF('参加申込書（第55回中部マーケティング会議）'!N53="","",'参加申込書（第55回中部マーケティング会議）'!N53)</f>
        <v/>
      </c>
      <c r="BE35" s="77" t="str">
        <f>IFERROR(IF(VLOOKUP(BD35,リスト!G:H,2,FALSE)="", "", VLOOKUP(BD35,リスト!G:H,2,FALSE)), "")</f>
        <v/>
      </c>
      <c r="BF35" s="87">
        <f t="shared" si="20"/>
        <v>1</v>
      </c>
      <c r="BG35" s="87" t="str">
        <f t="shared" si="21"/>
        <v>お申込みの経緯</v>
      </c>
      <c r="BH35" s="77" t="str">
        <f>IF('参加申込書（第55回中部マーケティング会議）'!$C$9="","",'参加申込書（第55回中部マーケティング会議）'!$C$9)</f>
        <v/>
      </c>
      <c r="BI35" s="77">
        <f>IFERROR(VLOOKUP(BH35,リスト!I:J,2,FALSE), 0)</f>
        <v>0</v>
      </c>
      <c r="BJ35" s="87">
        <f t="shared" si="22"/>
        <v>4</v>
      </c>
      <c r="BK35" s="87" t="str">
        <f t="shared" si="23"/>
        <v>実行委員企業紹介の場合、その企業名をご記入ください</v>
      </c>
      <c r="BL35" s="77" t="str">
        <f>IF('参加申込書（第55回中部マーケティング会議）'!$G$9="","",'参加申込書（第55回中部マーケティング会議）'!$G$9)</f>
        <v/>
      </c>
      <c r="BM35" s="84"/>
      <c r="BN35" s="87">
        <f t="shared" si="24"/>
        <v>4</v>
      </c>
      <c r="BO35" s="87" t="str">
        <f t="shared" si="25"/>
        <v>【備考欄】請求書送付先のご連絡など</v>
      </c>
      <c r="BP35" s="84"/>
      <c r="BQ35" s="84"/>
      <c r="BR35" s="82">
        <f t="shared" si="26"/>
        <v>4444</v>
      </c>
      <c r="BS35" s="84"/>
      <c r="BT35" s="82">
        <f t="shared" si="27"/>
        <v>1</v>
      </c>
      <c r="BU35" s="84"/>
    </row>
    <row r="36" spans="1:73" ht="18.75" customHeight="1">
      <c r="A36" s="85"/>
      <c r="B36" s="85"/>
      <c r="C36" s="85"/>
      <c r="D36" s="85"/>
      <c r="E36" s="86"/>
      <c r="F36" s="86"/>
      <c r="G36" s="65" t="str">
        <f t="shared" si="1"/>
        <v>Mozilla/5.0 (Windows NT 10.0; Win64; x64) AppleWebKit/537.36 (KHTML, like Gecko) Chrome/131.0.0.0 Safari/537.36 Edg/131.0.0.0</v>
      </c>
      <c r="H36" s="65">
        <f t="shared" si="2"/>
        <v>2024</v>
      </c>
      <c r="I36" s="65">
        <f t="shared" si="3"/>
        <v>1</v>
      </c>
      <c r="J36" s="65"/>
      <c r="K36" s="65" t="str">
        <f t="shared" si="4"/>
        <v>2024302400701</v>
      </c>
      <c r="L36" s="111">
        <f t="shared" si="28"/>
        <v>35</v>
      </c>
      <c r="M36" s="110">
        <f t="shared" si="29"/>
        <v>1000</v>
      </c>
      <c r="N36" s="109">
        <v>35</v>
      </c>
      <c r="O36" s="66" t="str">
        <f>DBCS('参加申込書（第55回中部マーケティング会議）'!$C$5)</f>
        <v/>
      </c>
      <c r="P36" s="66" t="str">
        <f>DBCS(PHONETIC('参加申込書（第55回中部マーケティング会議）'!$H$5))</f>
        <v/>
      </c>
      <c r="Q36" s="67" t="str">
        <f>SUBSTITUTE(DBCS('参加申込書（第55回中部マーケティング会議）'!B54), CHAR(10), "")</f>
        <v/>
      </c>
      <c r="R36" s="67" t="str">
        <f>DBCS('参加申込書（第55回中部マーケティング会議）'!C54)</f>
        <v/>
      </c>
      <c r="S36" s="67" t="str">
        <f>DBCS('参加申込書（第55回中部マーケティング会議）'!D54)</f>
        <v/>
      </c>
      <c r="T36" s="67" t="str">
        <f>DBCS(PHONETIC('参加申込書（第55回中部マーケティング会議）'!E54))</f>
        <v/>
      </c>
      <c r="U36" s="67" t="str">
        <f>DBCS(PHONETIC('参加申込書（第55回中部マーケティング会議）'!F54))</f>
        <v/>
      </c>
      <c r="V36" s="67" t="str">
        <f>ASC('参加申込書（第55回中部マーケティング会議）'!G54)</f>
        <v/>
      </c>
      <c r="W36" s="68"/>
      <c r="X36" s="69"/>
      <c r="Y36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6" s="67" t="str">
        <f>DBCS('参加申込書（第55回中部マーケティング会議）'!$D$7)</f>
        <v/>
      </c>
      <c r="AA36" s="67" t="str">
        <f>DBCS('参加申込書（第55回中部マーケティング会議）'!$F$7)</f>
        <v/>
      </c>
      <c r="AB36" s="68"/>
      <c r="AC36" s="83">
        <f t="shared" si="5"/>
        <v>1</v>
      </c>
      <c r="AD36" s="83">
        <f t="shared" si="6"/>
        <v>1</v>
      </c>
      <c r="AE36" s="83" t="str">
        <f t="shared" si="7"/>
        <v>参加パターン</v>
      </c>
      <c r="AF36" s="77" t="str">
        <f>IF('参加申込書（第55回中部マーケティング会議）'!H54="","",'参加申込書（第55回中部マーケティング会議）'!H54)</f>
        <v/>
      </c>
      <c r="AG36" s="77" t="e">
        <f>VLOOKUP(AF36,リスト!A:B,2,FALSE)</f>
        <v>#N/A</v>
      </c>
      <c r="AH36" s="83">
        <f t="shared" si="8"/>
        <v>2</v>
      </c>
      <c r="AI36" s="83" t="str">
        <f t="shared" si="9"/>
        <v>オプション 車座トーク第１希望（Ａ・Ｂ・Ｄのみ）</v>
      </c>
      <c r="AJ36" s="77" t="str">
        <f>IF('参加申込書（第55回中部マーケティング会議）'!I54="","",'参加申込書（第55回中部マーケティング会議）'!I54)</f>
        <v/>
      </c>
      <c r="AK36" s="77" t="str">
        <f>IF(AJ36="", "", VLOOKUP(AJ36,リスト!C:D,2,FALSE))</f>
        <v/>
      </c>
      <c r="AL36" s="83">
        <f t="shared" si="10"/>
        <v>2</v>
      </c>
      <c r="AM36" s="83" t="str">
        <f t="shared" si="11"/>
        <v>オプション 車座トーク第２希望（Ａ・Ｂ・Ｄのみ）</v>
      </c>
      <c r="AN36" s="77" t="str">
        <f>IF('参加申込書（第55回中部マーケティング会議）'!J54="","",'参加申込書（第55回中部マーケティング会議）'!J54)</f>
        <v/>
      </c>
      <c r="AO36" s="77" t="str">
        <f>IF(AN36="", "", VLOOKUP(AN36,リスト!C:D,2,FALSE))</f>
        <v/>
      </c>
      <c r="AP36" s="83">
        <f t="shared" si="12"/>
        <v>2</v>
      </c>
      <c r="AQ36" s="83" t="str">
        <f t="shared" si="13"/>
        <v>オプション 現場見学会 第１希望</v>
      </c>
      <c r="AR36" s="77" t="str">
        <f>IF('参加申込書（第55回中部マーケティング会議）'!K54="","",'参加申込書（第55回中部マーケティング会議）'!K54)</f>
        <v/>
      </c>
      <c r="AS36" s="77" t="str">
        <f>IF(AR36="", "", VLOOKUP(AR36,リスト!E:F,2,FALSE))</f>
        <v/>
      </c>
      <c r="AT36" s="83">
        <f t="shared" si="14"/>
        <v>2</v>
      </c>
      <c r="AU36" s="83" t="str">
        <f t="shared" si="15"/>
        <v>オプション 現場見学会 第２希望</v>
      </c>
      <c r="AV36" s="77" t="str">
        <f>IF('参加申込書（第55回中部マーケティング会議）'!L54="","",'参加申込書（第55回中部マーケティング会議）'!L54)</f>
        <v/>
      </c>
      <c r="AW36" s="77" t="str">
        <f>IF(AV36="", "", VLOOKUP(AV36,リスト!E:F,2,FALSE))</f>
        <v/>
      </c>
      <c r="AX36" s="87">
        <f t="shared" si="16"/>
        <v>4</v>
      </c>
      <c r="AY36" s="87" t="str">
        <f t="shared" si="17"/>
        <v>参加に関する案内送付先アドレス（アドレスのみ記入ください）</v>
      </c>
      <c r="AZ36" s="77" t="str">
        <f>ASC('参加申込書（第55回中部マーケティング会議）'!M54)</f>
        <v/>
      </c>
      <c r="BA36" s="84"/>
      <c r="BB36" s="87">
        <f t="shared" si="18"/>
        <v>1</v>
      </c>
      <c r="BC36" s="87" t="str">
        <f t="shared" si="19"/>
        <v>会員PRブースの出店希望有無</v>
      </c>
      <c r="BD36" s="77" t="str">
        <f>IF('参加申込書（第55回中部マーケティング会議）'!N54="","",'参加申込書（第55回中部マーケティング会議）'!N54)</f>
        <v/>
      </c>
      <c r="BE36" s="77" t="str">
        <f>IFERROR(IF(VLOOKUP(BD36,リスト!G:H,2,FALSE)="", "", VLOOKUP(BD36,リスト!G:H,2,FALSE)), "")</f>
        <v/>
      </c>
      <c r="BF36" s="87">
        <f t="shared" si="20"/>
        <v>1</v>
      </c>
      <c r="BG36" s="87" t="str">
        <f t="shared" si="21"/>
        <v>お申込みの経緯</v>
      </c>
      <c r="BH36" s="77" t="str">
        <f>IF('参加申込書（第55回中部マーケティング会議）'!$C$9="","",'参加申込書（第55回中部マーケティング会議）'!$C$9)</f>
        <v/>
      </c>
      <c r="BI36" s="77">
        <f>IFERROR(VLOOKUP(BH36,リスト!I:J,2,FALSE), 0)</f>
        <v>0</v>
      </c>
      <c r="BJ36" s="87">
        <f t="shared" si="22"/>
        <v>4</v>
      </c>
      <c r="BK36" s="87" t="str">
        <f t="shared" si="23"/>
        <v>実行委員企業紹介の場合、その企業名をご記入ください</v>
      </c>
      <c r="BL36" s="77" t="str">
        <f>IF('参加申込書（第55回中部マーケティング会議）'!$G$9="","",'参加申込書（第55回中部マーケティング会議）'!$G$9)</f>
        <v/>
      </c>
      <c r="BM36" s="84"/>
      <c r="BN36" s="87">
        <f t="shared" si="24"/>
        <v>4</v>
      </c>
      <c r="BO36" s="87" t="str">
        <f t="shared" si="25"/>
        <v>【備考欄】請求書送付先のご連絡など</v>
      </c>
      <c r="BP36" s="84"/>
      <c r="BQ36" s="84"/>
      <c r="BR36" s="82">
        <f t="shared" si="26"/>
        <v>4444</v>
      </c>
      <c r="BS36" s="84"/>
      <c r="BT36" s="82">
        <f t="shared" si="27"/>
        <v>1</v>
      </c>
      <c r="BU36" s="84"/>
    </row>
    <row r="37" spans="1:73" ht="18.75" customHeight="1">
      <c r="A37" s="85"/>
      <c r="B37" s="85"/>
      <c r="C37" s="85"/>
      <c r="D37" s="85"/>
      <c r="E37" s="86"/>
      <c r="F37" s="86"/>
      <c r="G37" s="65" t="str">
        <f t="shared" si="1"/>
        <v>Mozilla/5.0 (Windows NT 10.0; Win64; x64) AppleWebKit/537.36 (KHTML, like Gecko) Chrome/131.0.0.0 Safari/537.36 Edg/131.0.0.0</v>
      </c>
      <c r="H37" s="65">
        <f t="shared" si="2"/>
        <v>2024</v>
      </c>
      <c r="I37" s="65">
        <f t="shared" si="3"/>
        <v>1</v>
      </c>
      <c r="J37" s="65"/>
      <c r="K37" s="65" t="str">
        <f t="shared" si="4"/>
        <v>2024302400701</v>
      </c>
      <c r="L37" s="111">
        <f t="shared" si="28"/>
        <v>36</v>
      </c>
      <c r="M37" s="110">
        <f t="shared" si="29"/>
        <v>1000</v>
      </c>
      <c r="N37" s="109">
        <v>36</v>
      </c>
      <c r="O37" s="66" t="str">
        <f>DBCS('参加申込書（第55回中部マーケティング会議）'!$C$5)</f>
        <v/>
      </c>
      <c r="P37" s="66" t="str">
        <f>DBCS(PHONETIC('参加申込書（第55回中部マーケティング会議）'!$H$5))</f>
        <v/>
      </c>
      <c r="Q37" s="67" t="str">
        <f>SUBSTITUTE(DBCS('参加申込書（第55回中部マーケティング会議）'!B55), CHAR(10), "")</f>
        <v/>
      </c>
      <c r="R37" s="67" t="str">
        <f>DBCS('参加申込書（第55回中部マーケティング会議）'!C55)</f>
        <v/>
      </c>
      <c r="S37" s="67" t="str">
        <f>DBCS('参加申込書（第55回中部マーケティング会議）'!D55)</f>
        <v/>
      </c>
      <c r="T37" s="67" t="str">
        <f>DBCS(PHONETIC('参加申込書（第55回中部マーケティング会議）'!E55))</f>
        <v/>
      </c>
      <c r="U37" s="67" t="str">
        <f>DBCS(PHONETIC('参加申込書（第55回中部マーケティング会議）'!F55))</f>
        <v/>
      </c>
      <c r="V37" s="67" t="str">
        <f>ASC('参加申込書（第55回中部マーケティング会議）'!G55)</f>
        <v/>
      </c>
      <c r="W37" s="68"/>
      <c r="X37" s="69"/>
      <c r="Y37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7" s="67" t="str">
        <f>DBCS('参加申込書（第55回中部マーケティング会議）'!$D$7)</f>
        <v/>
      </c>
      <c r="AA37" s="67" t="str">
        <f>DBCS('参加申込書（第55回中部マーケティング会議）'!$F$7)</f>
        <v/>
      </c>
      <c r="AB37" s="68"/>
      <c r="AC37" s="83">
        <f t="shared" si="5"/>
        <v>1</v>
      </c>
      <c r="AD37" s="83">
        <f t="shared" si="6"/>
        <v>1</v>
      </c>
      <c r="AE37" s="83" t="str">
        <f t="shared" si="7"/>
        <v>参加パターン</v>
      </c>
      <c r="AF37" s="77" t="str">
        <f>IF('参加申込書（第55回中部マーケティング会議）'!H55="","",'参加申込書（第55回中部マーケティング会議）'!H55)</f>
        <v/>
      </c>
      <c r="AG37" s="77" t="e">
        <f>VLOOKUP(AF37,リスト!A:B,2,FALSE)</f>
        <v>#N/A</v>
      </c>
      <c r="AH37" s="83">
        <f t="shared" si="8"/>
        <v>2</v>
      </c>
      <c r="AI37" s="83" t="str">
        <f t="shared" si="9"/>
        <v>オプション 車座トーク第１希望（Ａ・Ｂ・Ｄのみ）</v>
      </c>
      <c r="AJ37" s="77" t="str">
        <f>IF('参加申込書（第55回中部マーケティング会議）'!I55="","",'参加申込書（第55回中部マーケティング会議）'!I55)</f>
        <v/>
      </c>
      <c r="AK37" s="77" t="str">
        <f>IF(AJ37="", "", VLOOKUP(AJ37,リスト!C:D,2,FALSE))</f>
        <v/>
      </c>
      <c r="AL37" s="83">
        <f t="shared" si="10"/>
        <v>2</v>
      </c>
      <c r="AM37" s="83" t="str">
        <f t="shared" si="11"/>
        <v>オプション 車座トーク第２希望（Ａ・Ｂ・Ｄのみ）</v>
      </c>
      <c r="AN37" s="77" t="str">
        <f>IF('参加申込書（第55回中部マーケティング会議）'!J55="","",'参加申込書（第55回中部マーケティング会議）'!J55)</f>
        <v/>
      </c>
      <c r="AO37" s="77" t="str">
        <f>IF(AN37="", "", VLOOKUP(AN37,リスト!C:D,2,FALSE))</f>
        <v/>
      </c>
      <c r="AP37" s="83">
        <f t="shared" si="12"/>
        <v>2</v>
      </c>
      <c r="AQ37" s="83" t="str">
        <f t="shared" si="13"/>
        <v>オプション 現場見学会 第１希望</v>
      </c>
      <c r="AR37" s="77" t="str">
        <f>IF('参加申込書（第55回中部マーケティング会議）'!K55="","",'参加申込書（第55回中部マーケティング会議）'!K55)</f>
        <v/>
      </c>
      <c r="AS37" s="77" t="str">
        <f>IF(AR37="", "", VLOOKUP(AR37,リスト!E:F,2,FALSE))</f>
        <v/>
      </c>
      <c r="AT37" s="83">
        <f t="shared" si="14"/>
        <v>2</v>
      </c>
      <c r="AU37" s="83" t="str">
        <f t="shared" si="15"/>
        <v>オプション 現場見学会 第２希望</v>
      </c>
      <c r="AV37" s="77" t="str">
        <f>IF('参加申込書（第55回中部マーケティング会議）'!L55="","",'参加申込書（第55回中部マーケティング会議）'!L55)</f>
        <v/>
      </c>
      <c r="AW37" s="77" t="str">
        <f>IF(AV37="", "", VLOOKUP(AV37,リスト!E:F,2,FALSE))</f>
        <v/>
      </c>
      <c r="AX37" s="87">
        <f t="shared" si="16"/>
        <v>4</v>
      </c>
      <c r="AY37" s="87" t="str">
        <f t="shared" si="17"/>
        <v>参加に関する案内送付先アドレス（アドレスのみ記入ください）</v>
      </c>
      <c r="AZ37" s="77" t="str">
        <f>ASC('参加申込書（第55回中部マーケティング会議）'!M55)</f>
        <v/>
      </c>
      <c r="BA37" s="84"/>
      <c r="BB37" s="87">
        <f t="shared" si="18"/>
        <v>1</v>
      </c>
      <c r="BC37" s="87" t="str">
        <f t="shared" si="19"/>
        <v>会員PRブースの出店希望有無</v>
      </c>
      <c r="BD37" s="77" t="str">
        <f>IF('参加申込書（第55回中部マーケティング会議）'!N55="","",'参加申込書（第55回中部マーケティング会議）'!N55)</f>
        <v/>
      </c>
      <c r="BE37" s="77" t="str">
        <f>IFERROR(IF(VLOOKUP(BD37,リスト!G:H,2,FALSE)="", "", VLOOKUP(BD37,リスト!G:H,2,FALSE)), "")</f>
        <v/>
      </c>
      <c r="BF37" s="87">
        <f t="shared" si="20"/>
        <v>1</v>
      </c>
      <c r="BG37" s="87" t="str">
        <f t="shared" si="21"/>
        <v>お申込みの経緯</v>
      </c>
      <c r="BH37" s="77" t="str">
        <f>IF('参加申込書（第55回中部マーケティング会議）'!$C$9="","",'参加申込書（第55回中部マーケティング会議）'!$C$9)</f>
        <v/>
      </c>
      <c r="BI37" s="77">
        <f>IFERROR(VLOOKUP(BH37,リスト!I:J,2,FALSE), 0)</f>
        <v>0</v>
      </c>
      <c r="BJ37" s="87">
        <f t="shared" si="22"/>
        <v>4</v>
      </c>
      <c r="BK37" s="87" t="str">
        <f t="shared" si="23"/>
        <v>実行委員企業紹介の場合、その企業名をご記入ください</v>
      </c>
      <c r="BL37" s="77" t="str">
        <f>IF('参加申込書（第55回中部マーケティング会議）'!$G$9="","",'参加申込書（第55回中部マーケティング会議）'!$G$9)</f>
        <v/>
      </c>
      <c r="BM37" s="84"/>
      <c r="BN37" s="87">
        <f t="shared" si="24"/>
        <v>4</v>
      </c>
      <c r="BO37" s="87" t="str">
        <f t="shared" si="25"/>
        <v>【備考欄】請求書送付先のご連絡など</v>
      </c>
      <c r="BP37" s="84"/>
      <c r="BQ37" s="84"/>
      <c r="BR37" s="82">
        <f t="shared" si="26"/>
        <v>4444</v>
      </c>
      <c r="BS37" s="84"/>
      <c r="BT37" s="82">
        <f t="shared" si="27"/>
        <v>1</v>
      </c>
      <c r="BU37" s="84"/>
    </row>
    <row r="38" spans="1:73" ht="18.75" customHeight="1">
      <c r="A38" s="85"/>
      <c r="B38" s="85"/>
      <c r="C38" s="85"/>
      <c r="D38" s="85"/>
      <c r="E38" s="86"/>
      <c r="F38" s="86"/>
      <c r="G38" s="65" t="str">
        <f t="shared" si="1"/>
        <v>Mozilla/5.0 (Windows NT 10.0; Win64; x64) AppleWebKit/537.36 (KHTML, like Gecko) Chrome/131.0.0.0 Safari/537.36 Edg/131.0.0.0</v>
      </c>
      <c r="H38" s="65">
        <f t="shared" si="2"/>
        <v>2024</v>
      </c>
      <c r="I38" s="65">
        <f t="shared" si="3"/>
        <v>1</v>
      </c>
      <c r="J38" s="65"/>
      <c r="K38" s="65" t="str">
        <f t="shared" si="4"/>
        <v>2024302400701</v>
      </c>
      <c r="L38" s="111">
        <f t="shared" si="28"/>
        <v>37</v>
      </c>
      <c r="M38" s="110">
        <f t="shared" si="29"/>
        <v>1000</v>
      </c>
      <c r="N38" s="109">
        <v>37</v>
      </c>
      <c r="O38" s="66" t="str">
        <f>DBCS('参加申込書（第55回中部マーケティング会議）'!$C$5)</f>
        <v/>
      </c>
      <c r="P38" s="66" t="str">
        <f>DBCS(PHONETIC('参加申込書（第55回中部マーケティング会議）'!$H$5))</f>
        <v/>
      </c>
      <c r="Q38" s="67" t="str">
        <f>SUBSTITUTE(DBCS('参加申込書（第55回中部マーケティング会議）'!B56), CHAR(10), "")</f>
        <v/>
      </c>
      <c r="R38" s="67" t="str">
        <f>DBCS('参加申込書（第55回中部マーケティング会議）'!C56)</f>
        <v/>
      </c>
      <c r="S38" s="67" t="str">
        <f>DBCS('参加申込書（第55回中部マーケティング会議）'!D56)</f>
        <v/>
      </c>
      <c r="T38" s="67" t="str">
        <f>DBCS(PHONETIC('参加申込書（第55回中部マーケティング会議）'!E56))</f>
        <v/>
      </c>
      <c r="U38" s="67" t="str">
        <f>DBCS(PHONETIC('参加申込書（第55回中部マーケティング会議）'!F56))</f>
        <v/>
      </c>
      <c r="V38" s="67" t="str">
        <f>ASC('参加申込書（第55回中部マーケティング会議）'!G56)</f>
        <v/>
      </c>
      <c r="W38" s="68"/>
      <c r="X38" s="69"/>
      <c r="Y38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8" s="67" t="str">
        <f>DBCS('参加申込書（第55回中部マーケティング会議）'!$D$7)</f>
        <v/>
      </c>
      <c r="AA38" s="67" t="str">
        <f>DBCS('参加申込書（第55回中部マーケティング会議）'!$F$7)</f>
        <v/>
      </c>
      <c r="AB38" s="68"/>
      <c r="AC38" s="83">
        <f t="shared" si="5"/>
        <v>1</v>
      </c>
      <c r="AD38" s="83">
        <f t="shared" si="6"/>
        <v>1</v>
      </c>
      <c r="AE38" s="83" t="str">
        <f t="shared" si="7"/>
        <v>参加パターン</v>
      </c>
      <c r="AF38" s="77" t="str">
        <f>IF('参加申込書（第55回中部マーケティング会議）'!H56="","",'参加申込書（第55回中部マーケティング会議）'!H56)</f>
        <v/>
      </c>
      <c r="AG38" s="77" t="e">
        <f>VLOOKUP(AF38,リスト!A:B,2,FALSE)</f>
        <v>#N/A</v>
      </c>
      <c r="AH38" s="83">
        <f t="shared" si="8"/>
        <v>2</v>
      </c>
      <c r="AI38" s="83" t="str">
        <f t="shared" si="9"/>
        <v>オプション 車座トーク第１希望（Ａ・Ｂ・Ｄのみ）</v>
      </c>
      <c r="AJ38" s="77" t="str">
        <f>IF('参加申込書（第55回中部マーケティング会議）'!I56="","",'参加申込書（第55回中部マーケティング会議）'!I56)</f>
        <v/>
      </c>
      <c r="AK38" s="77" t="str">
        <f>IF(AJ38="", "", VLOOKUP(AJ38,リスト!C:D,2,FALSE))</f>
        <v/>
      </c>
      <c r="AL38" s="83">
        <f t="shared" si="10"/>
        <v>2</v>
      </c>
      <c r="AM38" s="83" t="str">
        <f t="shared" si="11"/>
        <v>オプション 車座トーク第２希望（Ａ・Ｂ・Ｄのみ）</v>
      </c>
      <c r="AN38" s="77" t="str">
        <f>IF('参加申込書（第55回中部マーケティング会議）'!J56="","",'参加申込書（第55回中部マーケティング会議）'!J56)</f>
        <v/>
      </c>
      <c r="AO38" s="77" t="str">
        <f>IF(AN38="", "", VLOOKUP(AN38,リスト!C:D,2,FALSE))</f>
        <v/>
      </c>
      <c r="AP38" s="83">
        <f t="shared" si="12"/>
        <v>2</v>
      </c>
      <c r="AQ38" s="83" t="str">
        <f t="shared" si="13"/>
        <v>オプション 現場見学会 第１希望</v>
      </c>
      <c r="AR38" s="77" t="str">
        <f>IF('参加申込書（第55回中部マーケティング会議）'!K56="","",'参加申込書（第55回中部マーケティング会議）'!K56)</f>
        <v/>
      </c>
      <c r="AS38" s="77" t="str">
        <f>IF(AR38="", "", VLOOKUP(AR38,リスト!E:F,2,FALSE))</f>
        <v/>
      </c>
      <c r="AT38" s="83">
        <f t="shared" si="14"/>
        <v>2</v>
      </c>
      <c r="AU38" s="83" t="str">
        <f t="shared" si="15"/>
        <v>オプション 現場見学会 第２希望</v>
      </c>
      <c r="AV38" s="77" t="str">
        <f>IF('参加申込書（第55回中部マーケティング会議）'!L56="","",'参加申込書（第55回中部マーケティング会議）'!L56)</f>
        <v/>
      </c>
      <c r="AW38" s="77" t="str">
        <f>IF(AV38="", "", VLOOKUP(AV38,リスト!E:F,2,FALSE))</f>
        <v/>
      </c>
      <c r="AX38" s="87">
        <f t="shared" si="16"/>
        <v>4</v>
      </c>
      <c r="AY38" s="87" t="str">
        <f t="shared" si="17"/>
        <v>参加に関する案内送付先アドレス（アドレスのみ記入ください）</v>
      </c>
      <c r="AZ38" s="77" t="str">
        <f>ASC('参加申込書（第55回中部マーケティング会議）'!M56)</f>
        <v/>
      </c>
      <c r="BA38" s="84"/>
      <c r="BB38" s="87">
        <f t="shared" si="18"/>
        <v>1</v>
      </c>
      <c r="BC38" s="87" t="str">
        <f t="shared" si="19"/>
        <v>会員PRブースの出店希望有無</v>
      </c>
      <c r="BD38" s="77" t="str">
        <f>IF('参加申込書（第55回中部マーケティング会議）'!N56="","",'参加申込書（第55回中部マーケティング会議）'!N56)</f>
        <v/>
      </c>
      <c r="BE38" s="77" t="str">
        <f>IFERROR(IF(VLOOKUP(BD38,リスト!G:H,2,FALSE)="", "", VLOOKUP(BD38,リスト!G:H,2,FALSE)), "")</f>
        <v/>
      </c>
      <c r="BF38" s="87">
        <f t="shared" si="20"/>
        <v>1</v>
      </c>
      <c r="BG38" s="87" t="str">
        <f t="shared" si="21"/>
        <v>お申込みの経緯</v>
      </c>
      <c r="BH38" s="77" t="str">
        <f>IF('参加申込書（第55回中部マーケティング会議）'!$C$9="","",'参加申込書（第55回中部マーケティング会議）'!$C$9)</f>
        <v/>
      </c>
      <c r="BI38" s="77">
        <f>IFERROR(VLOOKUP(BH38,リスト!I:J,2,FALSE), 0)</f>
        <v>0</v>
      </c>
      <c r="BJ38" s="87">
        <f t="shared" si="22"/>
        <v>4</v>
      </c>
      <c r="BK38" s="87" t="str">
        <f t="shared" si="23"/>
        <v>実行委員企業紹介の場合、その企業名をご記入ください</v>
      </c>
      <c r="BL38" s="77" t="str">
        <f>IF('参加申込書（第55回中部マーケティング会議）'!$G$9="","",'参加申込書（第55回中部マーケティング会議）'!$G$9)</f>
        <v/>
      </c>
      <c r="BM38" s="84"/>
      <c r="BN38" s="87">
        <f t="shared" si="24"/>
        <v>4</v>
      </c>
      <c r="BO38" s="87" t="str">
        <f t="shared" si="25"/>
        <v>【備考欄】請求書送付先のご連絡など</v>
      </c>
      <c r="BP38" s="84"/>
      <c r="BQ38" s="84"/>
      <c r="BR38" s="82">
        <f t="shared" si="26"/>
        <v>4444</v>
      </c>
      <c r="BS38" s="84"/>
      <c r="BT38" s="82">
        <f t="shared" si="27"/>
        <v>1</v>
      </c>
      <c r="BU38" s="84"/>
    </row>
    <row r="39" spans="1:73" ht="18.75" customHeight="1">
      <c r="A39" s="85"/>
      <c r="B39" s="85"/>
      <c r="C39" s="85"/>
      <c r="D39" s="85"/>
      <c r="E39" s="86"/>
      <c r="F39" s="86"/>
      <c r="G39" s="65" t="str">
        <f t="shared" si="1"/>
        <v>Mozilla/5.0 (Windows NT 10.0; Win64; x64) AppleWebKit/537.36 (KHTML, like Gecko) Chrome/131.0.0.0 Safari/537.36 Edg/131.0.0.0</v>
      </c>
      <c r="H39" s="65">
        <f t="shared" si="2"/>
        <v>2024</v>
      </c>
      <c r="I39" s="65">
        <f t="shared" si="3"/>
        <v>1</v>
      </c>
      <c r="J39" s="65"/>
      <c r="K39" s="65" t="str">
        <f t="shared" si="4"/>
        <v>2024302400701</v>
      </c>
      <c r="L39" s="111">
        <f t="shared" si="28"/>
        <v>38</v>
      </c>
      <c r="M39" s="110">
        <f t="shared" si="29"/>
        <v>1000</v>
      </c>
      <c r="N39" s="109">
        <v>38</v>
      </c>
      <c r="O39" s="66" t="str">
        <f>DBCS('参加申込書（第55回中部マーケティング会議）'!$C$5)</f>
        <v/>
      </c>
      <c r="P39" s="66" t="str">
        <f>DBCS(PHONETIC('参加申込書（第55回中部マーケティング会議）'!$H$5))</f>
        <v/>
      </c>
      <c r="Q39" s="67" t="str">
        <f>SUBSTITUTE(DBCS('参加申込書（第55回中部マーケティング会議）'!B57), CHAR(10), "")</f>
        <v/>
      </c>
      <c r="R39" s="67" t="str">
        <f>DBCS('参加申込書（第55回中部マーケティング会議）'!C57)</f>
        <v/>
      </c>
      <c r="S39" s="67" t="str">
        <f>DBCS('参加申込書（第55回中部マーケティング会議）'!D57)</f>
        <v/>
      </c>
      <c r="T39" s="67" t="str">
        <f>DBCS(PHONETIC('参加申込書（第55回中部マーケティング会議）'!E57))</f>
        <v/>
      </c>
      <c r="U39" s="67" t="str">
        <f>DBCS(PHONETIC('参加申込書（第55回中部マーケティング会議）'!F57))</f>
        <v/>
      </c>
      <c r="V39" s="67" t="str">
        <f>ASC('参加申込書（第55回中部マーケティング会議）'!G57)</f>
        <v/>
      </c>
      <c r="W39" s="68"/>
      <c r="X39" s="69"/>
      <c r="Y39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9" s="67" t="str">
        <f>DBCS('参加申込書（第55回中部マーケティング会議）'!$D$7)</f>
        <v/>
      </c>
      <c r="AA39" s="67" t="str">
        <f>DBCS('参加申込書（第55回中部マーケティング会議）'!$F$7)</f>
        <v/>
      </c>
      <c r="AB39" s="68"/>
      <c r="AC39" s="83">
        <f t="shared" si="5"/>
        <v>1</v>
      </c>
      <c r="AD39" s="83">
        <f t="shared" si="6"/>
        <v>1</v>
      </c>
      <c r="AE39" s="83" t="str">
        <f t="shared" si="7"/>
        <v>参加パターン</v>
      </c>
      <c r="AF39" s="77" t="str">
        <f>IF('参加申込書（第55回中部マーケティング会議）'!H57="","",'参加申込書（第55回中部マーケティング会議）'!H57)</f>
        <v/>
      </c>
      <c r="AG39" s="77" t="e">
        <f>VLOOKUP(AF39,リスト!A:B,2,FALSE)</f>
        <v>#N/A</v>
      </c>
      <c r="AH39" s="83">
        <f t="shared" si="8"/>
        <v>2</v>
      </c>
      <c r="AI39" s="83" t="str">
        <f t="shared" si="9"/>
        <v>オプション 車座トーク第１希望（Ａ・Ｂ・Ｄのみ）</v>
      </c>
      <c r="AJ39" s="77" t="str">
        <f>IF('参加申込書（第55回中部マーケティング会議）'!I57="","",'参加申込書（第55回中部マーケティング会議）'!I57)</f>
        <v/>
      </c>
      <c r="AK39" s="77" t="str">
        <f>IF(AJ39="", "", VLOOKUP(AJ39,リスト!C:D,2,FALSE))</f>
        <v/>
      </c>
      <c r="AL39" s="83">
        <f t="shared" si="10"/>
        <v>2</v>
      </c>
      <c r="AM39" s="83" t="str">
        <f t="shared" si="11"/>
        <v>オプション 車座トーク第２希望（Ａ・Ｂ・Ｄのみ）</v>
      </c>
      <c r="AN39" s="77" t="str">
        <f>IF('参加申込書（第55回中部マーケティング会議）'!J57="","",'参加申込書（第55回中部マーケティング会議）'!J57)</f>
        <v/>
      </c>
      <c r="AO39" s="77" t="str">
        <f>IF(AN39="", "", VLOOKUP(AN39,リスト!C:D,2,FALSE))</f>
        <v/>
      </c>
      <c r="AP39" s="83">
        <f t="shared" si="12"/>
        <v>2</v>
      </c>
      <c r="AQ39" s="83" t="str">
        <f t="shared" si="13"/>
        <v>オプション 現場見学会 第１希望</v>
      </c>
      <c r="AR39" s="77" t="str">
        <f>IF('参加申込書（第55回中部マーケティング会議）'!K57="","",'参加申込書（第55回中部マーケティング会議）'!K57)</f>
        <v/>
      </c>
      <c r="AS39" s="77" t="str">
        <f>IF(AR39="", "", VLOOKUP(AR39,リスト!E:F,2,FALSE))</f>
        <v/>
      </c>
      <c r="AT39" s="83">
        <f t="shared" si="14"/>
        <v>2</v>
      </c>
      <c r="AU39" s="83" t="str">
        <f t="shared" si="15"/>
        <v>オプション 現場見学会 第２希望</v>
      </c>
      <c r="AV39" s="77" t="str">
        <f>IF('参加申込書（第55回中部マーケティング会議）'!L57="","",'参加申込書（第55回中部マーケティング会議）'!L57)</f>
        <v/>
      </c>
      <c r="AW39" s="77" t="str">
        <f>IF(AV39="", "", VLOOKUP(AV39,リスト!E:F,2,FALSE))</f>
        <v/>
      </c>
      <c r="AX39" s="87">
        <f t="shared" si="16"/>
        <v>4</v>
      </c>
      <c r="AY39" s="87" t="str">
        <f t="shared" si="17"/>
        <v>参加に関する案内送付先アドレス（アドレスのみ記入ください）</v>
      </c>
      <c r="AZ39" s="77" t="str">
        <f>ASC('参加申込書（第55回中部マーケティング会議）'!M57)</f>
        <v/>
      </c>
      <c r="BA39" s="84"/>
      <c r="BB39" s="87">
        <f t="shared" si="18"/>
        <v>1</v>
      </c>
      <c r="BC39" s="87" t="str">
        <f t="shared" si="19"/>
        <v>会員PRブースの出店希望有無</v>
      </c>
      <c r="BD39" s="77" t="str">
        <f>IF('参加申込書（第55回中部マーケティング会議）'!N57="","",'参加申込書（第55回中部マーケティング会議）'!N57)</f>
        <v/>
      </c>
      <c r="BE39" s="77" t="str">
        <f>IFERROR(IF(VLOOKUP(BD39,リスト!G:H,2,FALSE)="", "", VLOOKUP(BD39,リスト!G:H,2,FALSE)), "")</f>
        <v/>
      </c>
      <c r="BF39" s="87">
        <f t="shared" si="20"/>
        <v>1</v>
      </c>
      <c r="BG39" s="87" t="str">
        <f t="shared" si="21"/>
        <v>お申込みの経緯</v>
      </c>
      <c r="BH39" s="77" t="str">
        <f>IF('参加申込書（第55回中部マーケティング会議）'!$C$9="","",'参加申込書（第55回中部マーケティング会議）'!$C$9)</f>
        <v/>
      </c>
      <c r="BI39" s="77">
        <f>IFERROR(VLOOKUP(BH39,リスト!I:J,2,FALSE), 0)</f>
        <v>0</v>
      </c>
      <c r="BJ39" s="87">
        <f t="shared" si="22"/>
        <v>4</v>
      </c>
      <c r="BK39" s="87" t="str">
        <f t="shared" si="23"/>
        <v>実行委員企業紹介の場合、その企業名をご記入ください</v>
      </c>
      <c r="BL39" s="77" t="str">
        <f>IF('参加申込書（第55回中部マーケティング会議）'!$G$9="","",'参加申込書（第55回中部マーケティング会議）'!$G$9)</f>
        <v/>
      </c>
      <c r="BM39" s="84"/>
      <c r="BN39" s="87">
        <f t="shared" si="24"/>
        <v>4</v>
      </c>
      <c r="BO39" s="87" t="str">
        <f t="shared" si="25"/>
        <v>【備考欄】請求書送付先のご連絡など</v>
      </c>
      <c r="BP39" s="84"/>
      <c r="BQ39" s="84"/>
      <c r="BR39" s="82">
        <f t="shared" si="26"/>
        <v>4444</v>
      </c>
      <c r="BS39" s="84"/>
      <c r="BT39" s="82">
        <f t="shared" si="27"/>
        <v>1</v>
      </c>
      <c r="BU39" s="84"/>
    </row>
    <row r="40" spans="1:73" ht="18.75" customHeight="1">
      <c r="A40" s="85"/>
      <c r="B40" s="85"/>
      <c r="C40" s="85"/>
      <c r="D40" s="85"/>
      <c r="E40" s="86"/>
      <c r="F40" s="86"/>
      <c r="G40" s="65" t="str">
        <f t="shared" si="1"/>
        <v>Mozilla/5.0 (Windows NT 10.0; Win64; x64) AppleWebKit/537.36 (KHTML, like Gecko) Chrome/131.0.0.0 Safari/537.36 Edg/131.0.0.0</v>
      </c>
      <c r="H40" s="65">
        <f t="shared" si="2"/>
        <v>2024</v>
      </c>
      <c r="I40" s="65">
        <f t="shared" si="3"/>
        <v>1</v>
      </c>
      <c r="J40" s="65"/>
      <c r="K40" s="65" t="str">
        <f t="shared" si="4"/>
        <v>2024302400701</v>
      </c>
      <c r="L40" s="111">
        <f t="shared" si="28"/>
        <v>39</v>
      </c>
      <c r="M40" s="110">
        <f t="shared" si="29"/>
        <v>1000</v>
      </c>
      <c r="N40" s="109">
        <v>39</v>
      </c>
      <c r="O40" s="66" t="str">
        <f>DBCS('参加申込書（第55回中部マーケティング会議）'!$C$5)</f>
        <v/>
      </c>
      <c r="P40" s="66" t="str">
        <f>DBCS(PHONETIC('参加申込書（第55回中部マーケティング会議）'!$H$5))</f>
        <v/>
      </c>
      <c r="Q40" s="67" t="str">
        <f>SUBSTITUTE(DBCS('参加申込書（第55回中部マーケティング会議）'!B58), CHAR(10), "")</f>
        <v/>
      </c>
      <c r="R40" s="67" t="str">
        <f>DBCS('参加申込書（第55回中部マーケティング会議）'!C58)</f>
        <v/>
      </c>
      <c r="S40" s="67" t="str">
        <f>DBCS('参加申込書（第55回中部マーケティング会議）'!D58)</f>
        <v/>
      </c>
      <c r="T40" s="67" t="str">
        <f>DBCS(PHONETIC('参加申込書（第55回中部マーケティング会議）'!E58))</f>
        <v/>
      </c>
      <c r="U40" s="67" t="str">
        <f>DBCS(PHONETIC('参加申込書（第55回中部マーケティング会議）'!F58))</f>
        <v/>
      </c>
      <c r="V40" s="67" t="str">
        <f>ASC('参加申込書（第55回中部マーケティング会議）'!G58)</f>
        <v/>
      </c>
      <c r="W40" s="68"/>
      <c r="X40" s="69"/>
      <c r="Y40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0" s="67" t="str">
        <f>DBCS('参加申込書（第55回中部マーケティング会議）'!$D$7)</f>
        <v/>
      </c>
      <c r="AA40" s="67" t="str">
        <f>DBCS('参加申込書（第55回中部マーケティング会議）'!$F$7)</f>
        <v/>
      </c>
      <c r="AB40" s="68"/>
      <c r="AC40" s="83">
        <f t="shared" si="5"/>
        <v>1</v>
      </c>
      <c r="AD40" s="83">
        <f t="shared" si="6"/>
        <v>1</v>
      </c>
      <c r="AE40" s="83" t="str">
        <f t="shared" si="7"/>
        <v>参加パターン</v>
      </c>
      <c r="AF40" s="77" t="str">
        <f>IF('参加申込書（第55回中部マーケティング会議）'!H58="","",'参加申込書（第55回中部マーケティング会議）'!H58)</f>
        <v/>
      </c>
      <c r="AG40" s="77" t="e">
        <f>VLOOKUP(AF40,リスト!A:B,2,FALSE)</f>
        <v>#N/A</v>
      </c>
      <c r="AH40" s="83">
        <f t="shared" si="8"/>
        <v>2</v>
      </c>
      <c r="AI40" s="83" t="str">
        <f t="shared" si="9"/>
        <v>オプション 車座トーク第１希望（Ａ・Ｂ・Ｄのみ）</v>
      </c>
      <c r="AJ40" s="77" t="str">
        <f>IF('参加申込書（第55回中部マーケティング会議）'!I58="","",'参加申込書（第55回中部マーケティング会議）'!I58)</f>
        <v/>
      </c>
      <c r="AK40" s="77" t="str">
        <f>IF(AJ40="", "", VLOOKUP(AJ40,リスト!C:D,2,FALSE))</f>
        <v/>
      </c>
      <c r="AL40" s="83">
        <f t="shared" si="10"/>
        <v>2</v>
      </c>
      <c r="AM40" s="83" t="str">
        <f t="shared" si="11"/>
        <v>オプション 車座トーク第２希望（Ａ・Ｂ・Ｄのみ）</v>
      </c>
      <c r="AN40" s="77" t="str">
        <f>IF('参加申込書（第55回中部マーケティング会議）'!J58="","",'参加申込書（第55回中部マーケティング会議）'!J58)</f>
        <v/>
      </c>
      <c r="AO40" s="77" t="str">
        <f>IF(AN40="", "", VLOOKUP(AN40,リスト!C:D,2,FALSE))</f>
        <v/>
      </c>
      <c r="AP40" s="83">
        <f t="shared" si="12"/>
        <v>2</v>
      </c>
      <c r="AQ40" s="83" t="str">
        <f t="shared" si="13"/>
        <v>オプション 現場見学会 第１希望</v>
      </c>
      <c r="AR40" s="77" t="str">
        <f>IF('参加申込書（第55回中部マーケティング会議）'!K58="","",'参加申込書（第55回中部マーケティング会議）'!K58)</f>
        <v/>
      </c>
      <c r="AS40" s="77" t="str">
        <f>IF(AR40="", "", VLOOKUP(AR40,リスト!E:F,2,FALSE))</f>
        <v/>
      </c>
      <c r="AT40" s="83">
        <f t="shared" si="14"/>
        <v>2</v>
      </c>
      <c r="AU40" s="83" t="str">
        <f t="shared" si="15"/>
        <v>オプション 現場見学会 第２希望</v>
      </c>
      <c r="AV40" s="77" t="str">
        <f>IF('参加申込書（第55回中部マーケティング会議）'!L58="","",'参加申込書（第55回中部マーケティング会議）'!L58)</f>
        <v/>
      </c>
      <c r="AW40" s="77" t="str">
        <f>IF(AV40="", "", VLOOKUP(AV40,リスト!E:F,2,FALSE))</f>
        <v/>
      </c>
      <c r="AX40" s="87">
        <f t="shared" si="16"/>
        <v>4</v>
      </c>
      <c r="AY40" s="87" t="str">
        <f t="shared" si="17"/>
        <v>参加に関する案内送付先アドレス（アドレスのみ記入ください）</v>
      </c>
      <c r="AZ40" s="77" t="str">
        <f>ASC('参加申込書（第55回中部マーケティング会議）'!M58)</f>
        <v/>
      </c>
      <c r="BA40" s="84"/>
      <c r="BB40" s="87">
        <f t="shared" si="18"/>
        <v>1</v>
      </c>
      <c r="BC40" s="87" t="str">
        <f t="shared" si="19"/>
        <v>会員PRブースの出店希望有無</v>
      </c>
      <c r="BD40" s="77" t="str">
        <f>IF('参加申込書（第55回中部マーケティング会議）'!N58="","",'参加申込書（第55回中部マーケティング会議）'!N58)</f>
        <v/>
      </c>
      <c r="BE40" s="77" t="str">
        <f>IFERROR(IF(VLOOKUP(BD40,リスト!G:H,2,FALSE)="", "", VLOOKUP(BD40,リスト!G:H,2,FALSE)), "")</f>
        <v/>
      </c>
      <c r="BF40" s="87">
        <f t="shared" si="20"/>
        <v>1</v>
      </c>
      <c r="BG40" s="87" t="str">
        <f t="shared" si="21"/>
        <v>お申込みの経緯</v>
      </c>
      <c r="BH40" s="77" t="str">
        <f>IF('参加申込書（第55回中部マーケティング会議）'!$C$9="","",'参加申込書（第55回中部マーケティング会議）'!$C$9)</f>
        <v/>
      </c>
      <c r="BI40" s="77">
        <f>IFERROR(VLOOKUP(BH40,リスト!I:J,2,FALSE), 0)</f>
        <v>0</v>
      </c>
      <c r="BJ40" s="87">
        <f t="shared" si="22"/>
        <v>4</v>
      </c>
      <c r="BK40" s="87" t="str">
        <f t="shared" si="23"/>
        <v>実行委員企業紹介の場合、その企業名をご記入ください</v>
      </c>
      <c r="BL40" s="77" t="str">
        <f>IF('参加申込書（第55回中部マーケティング会議）'!$G$9="","",'参加申込書（第55回中部マーケティング会議）'!$G$9)</f>
        <v/>
      </c>
      <c r="BM40" s="84"/>
      <c r="BN40" s="87">
        <f t="shared" si="24"/>
        <v>4</v>
      </c>
      <c r="BO40" s="87" t="str">
        <f t="shared" si="25"/>
        <v>【備考欄】請求書送付先のご連絡など</v>
      </c>
      <c r="BP40" s="84"/>
      <c r="BQ40" s="84"/>
      <c r="BR40" s="82">
        <f t="shared" si="26"/>
        <v>4444</v>
      </c>
      <c r="BS40" s="84"/>
      <c r="BT40" s="82">
        <f t="shared" si="27"/>
        <v>1</v>
      </c>
      <c r="BU40" s="84"/>
    </row>
    <row r="41" spans="1:73" ht="18.75" customHeight="1">
      <c r="A41" s="85"/>
      <c r="B41" s="85"/>
      <c r="C41" s="85"/>
      <c r="D41" s="85"/>
      <c r="E41" s="86"/>
      <c r="F41" s="86"/>
      <c r="G41" s="65" t="str">
        <f t="shared" si="1"/>
        <v>Mozilla/5.0 (Windows NT 10.0; Win64; x64) AppleWebKit/537.36 (KHTML, like Gecko) Chrome/131.0.0.0 Safari/537.36 Edg/131.0.0.0</v>
      </c>
      <c r="H41" s="65">
        <f t="shared" si="2"/>
        <v>2024</v>
      </c>
      <c r="I41" s="65">
        <f t="shared" si="3"/>
        <v>1</v>
      </c>
      <c r="J41" s="65"/>
      <c r="K41" s="65" t="str">
        <f t="shared" si="4"/>
        <v>2024302400701</v>
      </c>
      <c r="L41" s="111">
        <f t="shared" si="28"/>
        <v>40</v>
      </c>
      <c r="M41" s="110">
        <f t="shared" si="29"/>
        <v>1000</v>
      </c>
      <c r="N41" s="109">
        <v>40</v>
      </c>
      <c r="O41" s="66" t="str">
        <f>DBCS('参加申込書（第55回中部マーケティング会議）'!$C$5)</f>
        <v/>
      </c>
      <c r="P41" s="66" t="str">
        <f>DBCS(PHONETIC('参加申込書（第55回中部マーケティング会議）'!$H$5))</f>
        <v/>
      </c>
      <c r="Q41" s="67" t="str">
        <f>SUBSTITUTE(DBCS('参加申込書（第55回中部マーケティング会議）'!B59), CHAR(10), "")</f>
        <v/>
      </c>
      <c r="R41" s="67" t="str">
        <f>DBCS('参加申込書（第55回中部マーケティング会議）'!C59)</f>
        <v/>
      </c>
      <c r="S41" s="67" t="str">
        <f>DBCS('参加申込書（第55回中部マーケティング会議）'!D59)</f>
        <v/>
      </c>
      <c r="T41" s="67" t="str">
        <f>DBCS(PHONETIC('参加申込書（第55回中部マーケティング会議）'!E59))</f>
        <v/>
      </c>
      <c r="U41" s="67" t="str">
        <f>DBCS(PHONETIC('参加申込書（第55回中部マーケティング会議）'!F59))</f>
        <v/>
      </c>
      <c r="V41" s="67" t="str">
        <f>ASC('参加申込書（第55回中部マーケティング会議）'!G59)</f>
        <v/>
      </c>
      <c r="W41" s="68"/>
      <c r="X41" s="69"/>
      <c r="Y41" s="67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1" s="67" t="str">
        <f>DBCS('参加申込書（第55回中部マーケティング会議）'!$D$7)</f>
        <v/>
      </c>
      <c r="AA41" s="67" t="str">
        <f>DBCS('参加申込書（第55回中部マーケティング会議）'!$F$7)</f>
        <v/>
      </c>
      <c r="AB41" s="68"/>
      <c r="AC41" s="83">
        <f t="shared" si="5"/>
        <v>1</v>
      </c>
      <c r="AD41" s="83">
        <f t="shared" si="6"/>
        <v>1</v>
      </c>
      <c r="AE41" s="83" t="str">
        <f t="shared" si="7"/>
        <v>参加パターン</v>
      </c>
      <c r="AF41" s="77" t="str">
        <f>IF('参加申込書（第55回中部マーケティング会議）'!H59="","",'参加申込書（第55回中部マーケティング会議）'!H59)</f>
        <v/>
      </c>
      <c r="AG41" s="77" t="e">
        <f>VLOOKUP(AF41,リスト!A:B,2,FALSE)</f>
        <v>#N/A</v>
      </c>
      <c r="AH41" s="83">
        <f t="shared" si="8"/>
        <v>2</v>
      </c>
      <c r="AI41" s="83" t="str">
        <f t="shared" si="9"/>
        <v>オプション 車座トーク第１希望（Ａ・Ｂ・Ｄのみ）</v>
      </c>
      <c r="AJ41" s="77" t="str">
        <f>IF('参加申込書（第55回中部マーケティング会議）'!I59="","",'参加申込書（第55回中部マーケティング会議）'!I59)</f>
        <v/>
      </c>
      <c r="AK41" s="77" t="str">
        <f>IF(AJ41="", "", VLOOKUP(AJ41,リスト!C:D,2,FALSE))</f>
        <v/>
      </c>
      <c r="AL41" s="83">
        <f t="shared" si="10"/>
        <v>2</v>
      </c>
      <c r="AM41" s="83" t="str">
        <f t="shared" si="11"/>
        <v>オプション 車座トーク第２希望（Ａ・Ｂ・Ｄのみ）</v>
      </c>
      <c r="AN41" s="77" t="str">
        <f>IF('参加申込書（第55回中部マーケティング会議）'!J59="","",'参加申込書（第55回中部マーケティング会議）'!J59)</f>
        <v/>
      </c>
      <c r="AO41" s="77" t="str">
        <f>IF(AN41="", "", VLOOKUP(AN41,リスト!C:D,2,FALSE))</f>
        <v/>
      </c>
      <c r="AP41" s="83">
        <f t="shared" si="12"/>
        <v>2</v>
      </c>
      <c r="AQ41" s="83" t="str">
        <f t="shared" si="13"/>
        <v>オプション 現場見学会 第１希望</v>
      </c>
      <c r="AR41" s="77" t="str">
        <f>IF('参加申込書（第55回中部マーケティング会議）'!K59="","",'参加申込書（第55回中部マーケティング会議）'!K59)</f>
        <v/>
      </c>
      <c r="AS41" s="77" t="str">
        <f>IF(AR41="", "", VLOOKUP(AR41,リスト!E:F,2,FALSE))</f>
        <v/>
      </c>
      <c r="AT41" s="83">
        <f t="shared" si="14"/>
        <v>2</v>
      </c>
      <c r="AU41" s="83" t="str">
        <f t="shared" si="15"/>
        <v>オプション 現場見学会 第２希望</v>
      </c>
      <c r="AV41" s="77" t="str">
        <f>IF('参加申込書（第55回中部マーケティング会議）'!L59="","",'参加申込書（第55回中部マーケティング会議）'!L59)</f>
        <v/>
      </c>
      <c r="AW41" s="77" t="str">
        <f>IF(AV41="", "", VLOOKUP(AV41,リスト!E:F,2,FALSE))</f>
        <v/>
      </c>
      <c r="AX41" s="87">
        <f t="shared" si="16"/>
        <v>4</v>
      </c>
      <c r="AY41" s="87" t="str">
        <f t="shared" si="17"/>
        <v>参加に関する案内送付先アドレス（アドレスのみ記入ください）</v>
      </c>
      <c r="AZ41" s="77" t="str">
        <f>ASC('参加申込書（第55回中部マーケティング会議）'!M59)</f>
        <v/>
      </c>
      <c r="BA41" s="84"/>
      <c r="BB41" s="87">
        <f t="shared" si="18"/>
        <v>1</v>
      </c>
      <c r="BC41" s="87" t="str">
        <f t="shared" si="19"/>
        <v>会員PRブースの出店希望有無</v>
      </c>
      <c r="BD41" s="77" t="str">
        <f>IF('参加申込書（第55回中部マーケティング会議）'!N59="","",'参加申込書（第55回中部マーケティング会議）'!N59)</f>
        <v/>
      </c>
      <c r="BE41" s="77" t="str">
        <f>IFERROR(IF(VLOOKUP(BD41,リスト!G:H,2,FALSE)="", "", VLOOKUP(BD41,リスト!G:H,2,FALSE)), "")</f>
        <v/>
      </c>
      <c r="BF41" s="87">
        <f t="shared" si="20"/>
        <v>1</v>
      </c>
      <c r="BG41" s="87" t="str">
        <f t="shared" si="21"/>
        <v>お申込みの経緯</v>
      </c>
      <c r="BH41" s="77" t="str">
        <f>IF('参加申込書（第55回中部マーケティング会議）'!$C$9="","",'参加申込書（第55回中部マーケティング会議）'!$C$9)</f>
        <v/>
      </c>
      <c r="BI41" s="77">
        <f>IFERROR(VLOOKUP(BH41,リスト!I:J,2,FALSE), 0)</f>
        <v>0</v>
      </c>
      <c r="BJ41" s="87">
        <f t="shared" si="22"/>
        <v>4</v>
      </c>
      <c r="BK41" s="87" t="str">
        <f t="shared" si="23"/>
        <v>実行委員企業紹介の場合、その企業名をご記入ください</v>
      </c>
      <c r="BL41" s="77" t="str">
        <f>IF('参加申込書（第55回中部マーケティング会議）'!$G$9="","",'参加申込書（第55回中部マーケティング会議）'!$G$9)</f>
        <v/>
      </c>
      <c r="BM41" s="84"/>
      <c r="BN41" s="87">
        <f t="shared" si="24"/>
        <v>4</v>
      </c>
      <c r="BO41" s="87" t="str">
        <f t="shared" si="25"/>
        <v>【備考欄】請求書送付先のご連絡など</v>
      </c>
      <c r="BP41" s="84"/>
      <c r="BQ41" s="84"/>
      <c r="BR41" s="82">
        <f t="shared" si="26"/>
        <v>4444</v>
      </c>
      <c r="BS41" s="84"/>
      <c r="BT41" s="82">
        <f t="shared" si="27"/>
        <v>1</v>
      </c>
      <c r="BU41" s="84"/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43c26a-113e-4a65-addf-c0f53ef6235d" xsi:nil="true"/>
    <lcf76f155ced4ddcb4097134ff3c332f xmlns="39ad8dff-3cdd-4ace-860b-b5477e613d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95FBD21AFB9F4F9A251B7CF869DFC4" ma:contentTypeVersion="17" ma:contentTypeDescription="新しいドキュメントを作成します。" ma:contentTypeScope="" ma:versionID="a1d320454db8556d5d227d7727b3597a">
  <xsd:schema xmlns:xsd="http://www.w3.org/2001/XMLSchema" xmlns:xs="http://www.w3.org/2001/XMLSchema" xmlns:p="http://schemas.microsoft.com/office/2006/metadata/properties" xmlns:ns2="39ad8dff-3cdd-4ace-860b-b5477e613dcb" xmlns:ns3="8343c26a-113e-4a65-addf-c0f53ef6235d" targetNamespace="http://schemas.microsoft.com/office/2006/metadata/properties" ma:root="true" ma:fieldsID="fc4f2925807bd903480ea5c380d1d72c" ns2:_="" ns3:_="">
    <xsd:import namespace="39ad8dff-3cdd-4ace-860b-b5477e613dcb"/>
    <xsd:import namespace="8343c26a-113e-4a65-addf-c0f53ef623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d8dff-3cdd-4ace-860b-b5477e61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a91644-f217-4169-9340-cbf445d60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3c26a-113e-4a65-addf-c0f53ef6235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036041-f556-4c90-8f2d-92ea3a1d81b8}" ma:internalName="TaxCatchAll" ma:showField="CatchAllData" ma:web="8343c26a-113e-4a65-addf-c0f53ef623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A9E17-C8BA-41C8-A3AA-399A9709F353}">
  <ds:schemaRefs>
    <ds:schemaRef ds:uri="http://schemas.microsoft.com/office/2006/metadata/properties"/>
    <ds:schemaRef ds:uri="http://schemas.microsoft.com/office/infopath/2007/PartnerControls"/>
    <ds:schemaRef ds:uri="8343c26a-113e-4a65-addf-c0f53ef6235d"/>
    <ds:schemaRef ds:uri="39ad8dff-3cdd-4ace-860b-b5477e613dcb"/>
  </ds:schemaRefs>
</ds:datastoreItem>
</file>

<file path=customXml/itemProps2.xml><?xml version="1.0" encoding="utf-8"?>
<ds:datastoreItem xmlns:ds="http://schemas.openxmlformats.org/officeDocument/2006/customXml" ds:itemID="{1C63BAD4-BB1A-4666-8F43-0AAAB665B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381B54-D745-4385-A7B4-1DFA51CA8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d8dff-3cdd-4ace-860b-b5477e613dcb"/>
    <ds:schemaRef ds:uri="8343c26a-113e-4a65-addf-c0f53ef62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参加申込書（第55回中部マーケティング会議）</vt:lpstr>
      <vt:lpstr>リスト</vt:lpstr>
      <vt:lpstr>スパイラル連携用</vt:lpstr>
      <vt:lpstr>'参加申込書（第55回中部マーケティング会議）'!Print_Area</vt:lpstr>
      <vt:lpstr>'参加申込書（第55回中部マーケティング会議）'!Print_Titles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春田　和亮</dc:creator>
  <cp:keywords/>
  <dc:description/>
  <cp:lastModifiedBy>岩本  沙樹</cp:lastModifiedBy>
  <cp:revision/>
  <cp:lastPrinted>2024-12-27T06:01:00Z</cp:lastPrinted>
  <dcterms:created xsi:type="dcterms:W3CDTF">2015-06-05T18:19:34Z</dcterms:created>
  <dcterms:modified xsi:type="dcterms:W3CDTF">2025-01-17T02:48:07Z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0x0101005395FBD21AFB9F4F9A251B7CF869DFC4</vt:lpwstr>
  </property>
  <property fmtid="{D5CDD505-2E9C-101B-9397-08002B2CF9AE}" pid="3" name="MediaServiceImageTags">
    <vt:lpwstr/>
  </property>
</Properties>
</file>